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tabRatio="830"/>
  </bookViews>
  <sheets>
    <sheet name="別紙No1_1～6" sheetId="14" r:id="rId1"/>
    <sheet name="別紙No2_実績" sheetId="10" r:id="rId2"/>
  </sheets>
  <definedNames>
    <definedName name="_xlnm.Print_Area" localSheetId="0">'別紙No1_1～6'!$A$1:$J$216</definedName>
    <definedName name="_xlnm.Print_Area" localSheetId="1">別紙No2_実績!$A$1:$M$30</definedName>
  </definedNames>
  <calcPr calcId="191029"/>
</workbook>
</file>

<file path=xl/calcChain.xml><?xml version="1.0" encoding="utf-8"?>
<calcChain xmlns="http://schemas.openxmlformats.org/spreadsheetml/2006/main">
  <c r="A48" i="14" l="1"/>
  <c r="M30" i="10" l="1"/>
  <c r="K30" i="10"/>
  <c r="H203" i="14" l="1"/>
  <c r="H202" i="14"/>
  <c r="H201" i="14"/>
  <c r="H200" i="14"/>
  <c r="H199" i="14"/>
  <c r="H198" i="14"/>
  <c r="H197" i="14"/>
  <c r="H196" i="14"/>
  <c r="H195" i="14"/>
  <c r="H194" i="14"/>
  <c r="H193" i="14"/>
  <c r="H192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31" i="14"/>
  <c r="I131" i="14" s="1"/>
  <c r="H130" i="14"/>
  <c r="H129" i="14"/>
  <c r="H128" i="14"/>
  <c r="H127" i="14"/>
  <c r="H126" i="14"/>
  <c r="H125" i="14"/>
  <c r="H124" i="14"/>
  <c r="H123" i="14"/>
  <c r="H122" i="14"/>
  <c r="H121" i="14"/>
  <c r="H120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I48" i="14" s="1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I202" i="14"/>
  <c r="I201" i="14"/>
  <c r="I200" i="14"/>
  <c r="I199" i="14"/>
  <c r="I198" i="14"/>
  <c r="I197" i="14"/>
  <c r="I196" i="14"/>
  <c r="I195" i="14"/>
  <c r="I194" i="14"/>
  <c r="I193" i="14"/>
  <c r="I192" i="14"/>
  <c r="I166" i="14"/>
  <c r="I165" i="14"/>
  <c r="I164" i="14"/>
  <c r="I163" i="14"/>
  <c r="I162" i="14"/>
  <c r="I161" i="14"/>
  <c r="I160" i="14"/>
  <c r="I159" i="14"/>
  <c r="I158" i="14"/>
  <c r="I157" i="14"/>
  <c r="I156" i="14"/>
  <c r="I130" i="14"/>
  <c r="I129" i="14"/>
  <c r="I128" i="14"/>
  <c r="I127" i="14"/>
  <c r="I126" i="14"/>
  <c r="I125" i="14"/>
  <c r="I124" i="14"/>
  <c r="I123" i="14"/>
  <c r="I122" i="14"/>
  <c r="I121" i="14"/>
  <c r="I120" i="14"/>
  <c r="I94" i="14"/>
  <c r="I93" i="14"/>
  <c r="I92" i="14"/>
  <c r="I91" i="14"/>
  <c r="I90" i="14"/>
  <c r="I89" i="14"/>
  <c r="I88" i="14"/>
  <c r="I87" i="14"/>
  <c r="I86" i="14"/>
  <c r="I85" i="14"/>
  <c r="I84" i="14"/>
  <c r="I58" i="14"/>
  <c r="I57" i="14"/>
  <c r="I56" i="14"/>
  <c r="I55" i="14"/>
  <c r="I54" i="14"/>
  <c r="I53" i="14"/>
  <c r="I52" i="14"/>
  <c r="I51" i="14"/>
  <c r="I50" i="14"/>
  <c r="I49" i="14"/>
  <c r="I22" i="14"/>
  <c r="I21" i="14"/>
  <c r="I20" i="14"/>
  <c r="I19" i="14"/>
  <c r="I18" i="14"/>
  <c r="I17" i="14"/>
  <c r="I16" i="14"/>
  <c r="I15" i="14"/>
  <c r="I14" i="14"/>
  <c r="I13" i="14"/>
  <c r="H23" i="14"/>
  <c r="I23" i="14" s="1"/>
  <c r="H22" i="14"/>
  <c r="H21" i="14"/>
  <c r="H20" i="14"/>
  <c r="H19" i="14"/>
  <c r="H18" i="14"/>
  <c r="H17" i="14"/>
  <c r="H16" i="14"/>
  <c r="H15" i="14"/>
  <c r="H14" i="14"/>
  <c r="H13" i="14"/>
  <c r="E23" i="14"/>
  <c r="E22" i="14"/>
  <c r="E21" i="14"/>
  <c r="E20" i="14"/>
  <c r="E19" i="14"/>
  <c r="E18" i="14"/>
  <c r="E17" i="14"/>
  <c r="E16" i="14"/>
  <c r="E15" i="14"/>
  <c r="E14" i="14"/>
  <c r="E13" i="14"/>
  <c r="H12" i="14"/>
  <c r="I12" i="14" s="1"/>
  <c r="E12" i="14"/>
  <c r="I203" i="14" l="1"/>
  <c r="I204" i="14" s="1"/>
  <c r="I206" i="14" s="1"/>
  <c r="I167" i="14"/>
  <c r="I168" i="14" s="1"/>
  <c r="I170" i="14" s="1"/>
  <c r="I95" i="14"/>
  <c r="I96" i="14" s="1"/>
  <c r="I98" i="14" s="1"/>
  <c r="I59" i="14"/>
  <c r="I60" i="14" s="1"/>
  <c r="I62" i="14" s="1"/>
  <c r="I132" i="14"/>
  <c r="I134" i="14" s="1"/>
  <c r="I24" i="14"/>
  <c r="I26" i="14" s="1"/>
  <c r="F204" i="14" l="1"/>
  <c r="F168" i="14"/>
  <c r="F132" i="14"/>
  <c r="F96" i="14"/>
  <c r="F60" i="14"/>
  <c r="A84" i="14"/>
  <c r="A120" i="14" s="1"/>
  <c r="A156" i="14" s="1"/>
  <c r="A192" i="14" s="1"/>
  <c r="A33" i="14"/>
  <c r="F24" i="14"/>
  <c r="A49" i="14"/>
  <c r="A85" i="14" s="1"/>
  <c r="A121" i="14" s="1"/>
  <c r="A157" i="14" s="1"/>
  <c r="A193" i="14" s="1"/>
  <c r="A50" i="14" l="1"/>
  <c r="A86" i="14" s="1"/>
  <c r="A122" i="14" s="1"/>
  <c r="A158" i="14" s="1"/>
  <c r="A194" i="14" s="1"/>
  <c r="A51" i="14" l="1"/>
  <c r="A87" i="14" s="1"/>
  <c r="A123" i="14" s="1"/>
  <c r="A159" i="14" s="1"/>
  <c r="A195" i="14" s="1"/>
  <c r="A52" i="14" l="1"/>
  <c r="A88" i="14" s="1"/>
  <c r="A124" i="14" s="1"/>
  <c r="A160" i="14" s="1"/>
  <c r="A196" i="14" s="1"/>
  <c r="A53" i="14" l="1"/>
  <c r="A89" i="14" s="1"/>
  <c r="A125" i="14" s="1"/>
  <c r="A161" i="14" s="1"/>
  <c r="A197" i="14" s="1"/>
  <c r="A54" i="14" l="1"/>
  <c r="A90" i="14" s="1"/>
  <c r="A126" i="14" s="1"/>
  <c r="A162" i="14" s="1"/>
  <c r="A198" i="14" s="1"/>
  <c r="A55" i="14" l="1"/>
  <c r="A91" i="14" s="1"/>
  <c r="A127" i="14" s="1"/>
  <c r="A163" i="14" s="1"/>
  <c r="A199" i="14" s="1"/>
  <c r="A56" i="14" l="1"/>
  <c r="A92" i="14" s="1"/>
  <c r="A128" i="14" s="1"/>
  <c r="A164" i="14" s="1"/>
  <c r="A200" i="14" s="1"/>
  <c r="A57" i="14" l="1"/>
  <c r="A93" i="14" s="1"/>
  <c r="A129" i="14" s="1"/>
  <c r="A165" i="14" s="1"/>
  <c r="A201" i="14" s="1"/>
  <c r="A59" i="14" l="1"/>
  <c r="A95" i="14" s="1"/>
  <c r="A131" i="14" s="1"/>
  <c r="A167" i="14" s="1"/>
  <c r="A203" i="14" s="1"/>
  <c r="A58" i="14"/>
  <c r="A94" i="14" s="1"/>
  <c r="A130" i="14" s="1"/>
  <c r="A166" i="14" s="1"/>
  <c r="A202" i="14" s="1"/>
  <c r="I30" i="10" l="1"/>
  <c r="G30" i="10"/>
  <c r="E30" i="10"/>
  <c r="C30" i="10"/>
</calcChain>
</file>

<file path=xl/sharedStrings.xml><?xml version="1.0" encoding="utf-8"?>
<sst xmlns="http://schemas.openxmlformats.org/spreadsheetml/2006/main" count="334" uniqueCount="102">
  <si>
    <t>力率</t>
    <rPh sb="0" eb="1">
      <t>リキ</t>
    </rPh>
    <rPh sb="1" eb="2">
      <t>リツ</t>
    </rPh>
    <phoneticPr fontId="2"/>
  </si>
  <si>
    <t>合計</t>
    <rPh sb="0" eb="2">
      <t>ゴウケイ</t>
    </rPh>
    <phoneticPr fontId="2"/>
  </si>
  <si>
    <t>契約電力</t>
    <rPh sb="0" eb="2">
      <t>ケイヤク</t>
    </rPh>
    <rPh sb="2" eb="4">
      <t>デンリョク</t>
    </rPh>
    <phoneticPr fontId="2"/>
  </si>
  <si>
    <t>提出者：</t>
    <rPh sb="0" eb="3">
      <t>テイシュツシャ</t>
    </rPh>
    <phoneticPr fontId="2"/>
  </si>
  <si>
    <t>年　月</t>
    <rPh sb="0" eb="1">
      <t>ネン</t>
    </rPh>
    <rPh sb="2" eb="3">
      <t>ガツ</t>
    </rPh>
    <phoneticPr fontId="2"/>
  </si>
  <si>
    <t>基本料金</t>
    <rPh sb="0" eb="2">
      <t>キホン</t>
    </rPh>
    <rPh sb="2" eb="4">
      <t>リョウキン</t>
    </rPh>
    <phoneticPr fontId="2"/>
  </si>
  <si>
    <t>従量料金</t>
    <rPh sb="0" eb="2">
      <t>ジュウリョウ</t>
    </rPh>
    <rPh sb="2" eb="4">
      <t>リョウキン</t>
    </rPh>
    <phoneticPr fontId="2"/>
  </si>
  <si>
    <t>単価</t>
    <rPh sb="0" eb="2">
      <t>タンカ</t>
    </rPh>
    <phoneticPr fontId="2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</si>
  <si>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2"/>
  </si>
  <si>
    <t>（kW）</t>
    <phoneticPr fontId="2"/>
  </si>
  <si>
    <t>（円／kW）</t>
    <rPh sb="1" eb="2">
      <t>エン</t>
    </rPh>
    <phoneticPr fontId="2"/>
  </si>
  <si>
    <t>（％）</t>
    <phoneticPr fontId="2"/>
  </si>
  <si>
    <t>（円）</t>
    <rPh sb="1" eb="2">
      <t>エン</t>
    </rPh>
    <phoneticPr fontId="2"/>
  </si>
  <si>
    <t>（kWh）</t>
    <phoneticPr fontId="2"/>
  </si>
  <si>
    <t>（円／kWh）</t>
    <rPh sb="1" eb="2">
      <t>エン</t>
    </rPh>
    <phoneticPr fontId="2"/>
  </si>
  <si>
    <t>ａ</t>
    <phoneticPr fontId="2"/>
  </si>
  <si>
    <t>ｂ</t>
    <phoneticPr fontId="2"/>
  </si>
  <si>
    <t>ｃ</t>
    <phoneticPr fontId="2"/>
  </si>
  <si>
    <t>ｅ</t>
    <phoneticPr fontId="2"/>
  </si>
  <si>
    <t>ｆ</t>
    <phoneticPr fontId="2"/>
  </si>
  <si>
    <t>ｇ＝ｅ×ｆ</t>
    <phoneticPr fontId="2"/>
  </si>
  <si>
    <t>年　計</t>
    <rPh sb="0" eb="1">
      <t>ネン</t>
    </rPh>
    <rPh sb="2" eb="3">
      <t>ケイ</t>
    </rPh>
    <phoneticPr fontId="2"/>
  </si>
  <si>
    <t>(i)</t>
    <phoneticPr fontId="2"/>
  </si>
  <si>
    <t>注１：基本料金単価及び従量料金単価は，消費税込みの額とする。</t>
    <phoneticPr fontId="2"/>
  </si>
  <si>
    <t>注２：基本料金単価及び従量料金単価は，小数点以下を含むことができる。</t>
    <phoneticPr fontId="2"/>
  </si>
  <si>
    <t>注３：各月の合計については，円未満切り捨てとする。</t>
    <rPh sb="0" eb="1">
      <t>チュウ</t>
    </rPh>
    <rPh sb="6" eb="8">
      <t>ゴウケイ</t>
    </rPh>
    <phoneticPr fontId="2"/>
  </si>
  <si>
    <t>注４：入札金額算定においては，燃料費調整，電気事業者による再生可能エネルギー電気の調達に関する特別措置法に基づく賦課金</t>
    <phoneticPr fontId="2"/>
  </si>
  <si>
    <t>　　　は考慮しないこととする。</t>
    <phoneticPr fontId="2"/>
  </si>
  <si>
    <t>注６：入札書記載金額は，税抜き価格（円未満の端数処理は切り捨て）を記載する。</t>
    <rPh sb="5" eb="6">
      <t>ショ</t>
    </rPh>
    <rPh sb="6" eb="8">
      <t>キサイ</t>
    </rPh>
    <rPh sb="8" eb="10">
      <t>キンガク</t>
    </rPh>
    <rPh sb="18" eb="19">
      <t>エン</t>
    </rPh>
    <rPh sb="19" eb="21">
      <t>ミマン</t>
    </rPh>
    <rPh sb="22" eb="24">
      <t>ハスウ</t>
    </rPh>
    <rPh sb="24" eb="26">
      <t>ショリ</t>
    </rPh>
    <rPh sb="27" eb="28">
      <t>キ</t>
    </rPh>
    <rPh sb="29" eb="30">
      <t>ス</t>
    </rPh>
    <rPh sb="33" eb="35">
      <t>キサイ</t>
    </rPh>
    <phoneticPr fontId="2"/>
  </si>
  <si>
    <t>※　この表も提出してください。</t>
    <rPh sb="4" eb="5">
      <t>ヒョウ</t>
    </rPh>
    <rPh sb="6" eb="8">
      <t>テイシュツ</t>
    </rPh>
    <phoneticPr fontId="4"/>
  </si>
  <si>
    <t>需要場所名</t>
    <rPh sb="0" eb="2">
      <t>ジュヨウ</t>
    </rPh>
    <rPh sb="2" eb="4">
      <t>バショ</t>
    </rPh>
    <rPh sb="4" eb="5">
      <t>メイ</t>
    </rPh>
    <phoneticPr fontId="2"/>
  </si>
  <si>
    <t>最大需要電力
(kW)</t>
    <rPh sb="0" eb="2">
      <t>サイダイ</t>
    </rPh>
    <rPh sb="2" eb="4">
      <t>ジュヨウ</t>
    </rPh>
    <rPh sb="4" eb="6">
      <t>デンリョク</t>
    </rPh>
    <phoneticPr fontId="2"/>
  </si>
  <si>
    <t>使用電力量
(kWh)</t>
    <rPh sb="0" eb="2">
      <t>シヨウ</t>
    </rPh>
    <rPh sb="2" eb="4">
      <t>デンリョク</t>
    </rPh>
    <rPh sb="4" eb="5">
      <t>リョウ</t>
    </rPh>
    <phoneticPr fontId="2"/>
  </si>
  <si>
    <t>d＝a×b×(1.85-c)</t>
    <phoneticPr fontId="2"/>
  </si>
  <si>
    <t>h＝d＋g
(円未満切り捨て)</t>
    <rPh sb="7" eb="10">
      <t>エンミマン</t>
    </rPh>
    <rPh sb="10" eb="11">
      <t>キ</t>
    </rPh>
    <rPh sb="12" eb="13">
      <t>ス</t>
    </rPh>
    <phoneticPr fontId="2"/>
  </si>
  <si>
    <t>【非常用自家発電設備】あり</t>
    <phoneticPr fontId="2"/>
  </si>
  <si>
    <t>【非常用自家発電設備】なし</t>
    <phoneticPr fontId="2"/>
  </si>
  <si>
    <t>－１</t>
    <phoneticPr fontId="2"/>
  </si>
  <si>
    <t>－２</t>
    <phoneticPr fontId="2"/>
  </si>
  <si>
    <t>－３</t>
    <phoneticPr fontId="2"/>
  </si>
  <si>
    <t>－４</t>
    <phoneticPr fontId="2"/>
  </si>
  <si>
    <t>－５</t>
    <phoneticPr fontId="2"/>
  </si>
  <si>
    <t>－６</t>
    <phoneticPr fontId="2"/>
  </si>
  <si>
    <t>入札用小計（円）</t>
    <rPh sb="2" eb="3">
      <t>ヨウ</t>
    </rPh>
    <rPh sb="3" eb="5">
      <t>ショウケイ</t>
    </rPh>
    <phoneticPr fontId="2"/>
  </si>
  <si>
    <t>ｊ＝ｉ÷110×100</t>
    <phoneticPr fontId="2"/>
  </si>
  <si>
    <t>令和3年 7月</t>
    <rPh sb="0" eb="2">
      <t>レイワ</t>
    </rPh>
    <phoneticPr fontId="2"/>
  </si>
  <si>
    <t>令和3年 8月</t>
    <rPh sb="0" eb="2">
      <t>レイワ</t>
    </rPh>
    <phoneticPr fontId="2"/>
  </si>
  <si>
    <t>令和3年 9月</t>
    <rPh sb="0" eb="2">
      <t>レイワ</t>
    </rPh>
    <phoneticPr fontId="2"/>
  </si>
  <si>
    <t>令和3年10月</t>
    <rPh sb="0" eb="2">
      <t>レイワ</t>
    </rPh>
    <phoneticPr fontId="2"/>
  </si>
  <si>
    <t>令和3年11月</t>
    <rPh sb="0" eb="2">
      <t>レイワ</t>
    </rPh>
    <phoneticPr fontId="2"/>
  </si>
  <si>
    <t>令和3年12月</t>
    <rPh sb="0" eb="2">
      <t>レイワ</t>
    </rPh>
    <phoneticPr fontId="2"/>
  </si>
  <si>
    <t>令和4年 1月</t>
    <rPh sb="0" eb="2">
      <t>レイワ</t>
    </rPh>
    <rPh sb="3" eb="4">
      <t>ネン</t>
    </rPh>
    <rPh sb="6" eb="7">
      <t>ガツ</t>
    </rPh>
    <phoneticPr fontId="2"/>
  </si>
  <si>
    <t>令和4年 2月</t>
    <rPh sb="0" eb="2">
      <t>レイワ</t>
    </rPh>
    <rPh sb="3" eb="4">
      <t>ネン</t>
    </rPh>
    <rPh sb="6" eb="7">
      <t>ガツ</t>
    </rPh>
    <phoneticPr fontId="2"/>
  </si>
  <si>
    <t>令和4年 3月</t>
    <rPh sb="0" eb="2">
      <t>レイワ</t>
    </rPh>
    <rPh sb="3" eb="4">
      <t>ネン</t>
    </rPh>
    <rPh sb="6" eb="7">
      <t>ガツ</t>
    </rPh>
    <phoneticPr fontId="2"/>
  </si>
  <si>
    <t>【件名】那珂川町小川公民館外５施設で使用する電力</t>
    <rPh sb="1" eb="3">
      <t>ケンメイ</t>
    </rPh>
    <rPh sb="4" eb="8">
      <t>ナカガワマチ</t>
    </rPh>
    <rPh sb="8" eb="10">
      <t>オガワ</t>
    </rPh>
    <rPh sb="10" eb="13">
      <t>コウミンカン</t>
    </rPh>
    <rPh sb="13" eb="14">
      <t>ホカ</t>
    </rPh>
    <rPh sb="15" eb="17">
      <t>シセツ</t>
    </rPh>
    <rPh sb="18" eb="20">
      <t>シヨウ</t>
    </rPh>
    <rPh sb="22" eb="24">
      <t>デンリョク</t>
    </rPh>
    <phoneticPr fontId="2"/>
  </si>
  <si>
    <t>【件名】那珂川町小川公民館外５施設で使用する電力</t>
    <rPh sb="1" eb="3">
      <t>ケンメイ</t>
    </rPh>
    <phoneticPr fontId="2"/>
  </si>
  <si>
    <t>契約電力及び予定使用電力量表［高圧電力］</t>
    <rPh sb="0" eb="2">
      <t>ケイヤク</t>
    </rPh>
    <rPh sb="2" eb="4">
      <t>デンリョク</t>
    </rPh>
    <rPh sb="4" eb="5">
      <t>オヨ</t>
    </rPh>
    <rPh sb="6" eb="8">
      <t>ヨテイ</t>
    </rPh>
    <rPh sb="8" eb="10">
      <t>シヨウ</t>
    </rPh>
    <rPh sb="10" eb="12">
      <t>デンリョク</t>
    </rPh>
    <rPh sb="12" eb="13">
      <t>リョウ</t>
    </rPh>
    <rPh sb="13" eb="14">
      <t>ヒョウ</t>
    </rPh>
    <rPh sb="15" eb="17">
      <t>コウアツ</t>
    </rPh>
    <rPh sb="17" eb="19">
      <t>デンリョク</t>
    </rPh>
    <phoneticPr fontId="2"/>
  </si>
  <si>
    <t>【需要場所】総合体育館（那珂川町馬頭６７－１）</t>
    <rPh sb="1" eb="3">
      <t>ジュヨウ</t>
    </rPh>
    <rPh sb="3" eb="5">
      <t>バショ</t>
    </rPh>
    <rPh sb="6" eb="8">
      <t>ソウゴウ</t>
    </rPh>
    <rPh sb="8" eb="11">
      <t>タイイクカン</t>
    </rPh>
    <rPh sb="12" eb="16">
      <t>ナカガワマチ</t>
    </rPh>
    <rPh sb="16" eb="18">
      <t>バトウ</t>
    </rPh>
    <phoneticPr fontId="2"/>
  </si>
  <si>
    <t>【需要場所】小川公民館（那珂川町小川２５２４－１）</t>
    <rPh sb="1" eb="3">
      <t>ジュヨウ</t>
    </rPh>
    <rPh sb="3" eb="5">
      <t>バショ</t>
    </rPh>
    <rPh sb="6" eb="8">
      <t>オガワ</t>
    </rPh>
    <rPh sb="8" eb="11">
      <t>コウミンカン</t>
    </rPh>
    <rPh sb="12" eb="16">
      <t>ナカガワマチ</t>
    </rPh>
    <rPh sb="16" eb="18">
      <t>オガワ</t>
    </rPh>
    <phoneticPr fontId="2"/>
  </si>
  <si>
    <t>【需要場所】小川運動場（那珂川町小川１３４４－２）</t>
    <rPh sb="6" eb="8">
      <t>オガワ</t>
    </rPh>
    <rPh sb="8" eb="11">
      <t>ウンドウジョウ</t>
    </rPh>
    <rPh sb="12" eb="16">
      <t>ナカガワマチ</t>
    </rPh>
    <rPh sb="16" eb="18">
      <t>オガワ</t>
    </rPh>
    <phoneticPr fontId="2"/>
  </si>
  <si>
    <t>【需要場所】小川南運動場（那珂川町谷田９４４）</t>
    <rPh sb="6" eb="8">
      <t>オガワ</t>
    </rPh>
    <rPh sb="8" eb="9">
      <t>ミナミ</t>
    </rPh>
    <rPh sb="9" eb="12">
      <t>ウンドウジョウ</t>
    </rPh>
    <rPh sb="13" eb="17">
      <t>ナカガワマチ</t>
    </rPh>
    <rPh sb="17" eb="19">
      <t>ヤタ</t>
    </rPh>
    <phoneticPr fontId="2"/>
  </si>
  <si>
    <t>【需要場所】馬頭広重美術館（那珂川町馬頭１１６－９）</t>
    <rPh sb="6" eb="8">
      <t>バトウ</t>
    </rPh>
    <rPh sb="8" eb="10">
      <t>ヒロシゲ</t>
    </rPh>
    <rPh sb="10" eb="13">
      <t>ビジュツカン</t>
    </rPh>
    <rPh sb="14" eb="18">
      <t>ナカガワマチ</t>
    </rPh>
    <rPh sb="18" eb="20">
      <t>バトウ</t>
    </rPh>
    <phoneticPr fontId="2"/>
  </si>
  <si>
    <t>【需要場所】なす風土記の丘資料館（那珂川町小川３７８９）</t>
    <rPh sb="1" eb="3">
      <t>ジュヨウ</t>
    </rPh>
    <rPh sb="3" eb="5">
      <t>バショ</t>
    </rPh>
    <rPh sb="8" eb="11">
      <t>フドキ</t>
    </rPh>
    <rPh sb="12" eb="16">
      <t>オカシリョウカン</t>
    </rPh>
    <rPh sb="17" eb="21">
      <t>ナカガワマチ</t>
    </rPh>
    <rPh sb="21" eb="23">
      <t>オガワ</t>
    </rPh>
    <phoneticPr fontId="2"/>
  </si>
  <si>
    <t>契約電力及び予定使用電力量表［高圧電力］</t>
    <rPh sb="0" eb="2">
      <t>ケイヤク</t>
    </rPh>
    <rPh sb="2" eb="4">
      <t>デンリョク</t>
    </rPh>
    <rPh sb="4" eb="5">
      <t>オヨ</t>
    </rPh>
    <rPh sb="6" eb="8">
      <t>ヨテイ</t>
    </rPh>
    <rPh sb="8" eb="10">
      <t>シヨウ</t>
    </rPh>
    <rPh sb="10" eb="12">
      <t>デンリョク</t>
    </rPh>
    <rPh sb="12" eb="13">
      <t>リョウ</t>
    </rPh>
    <rPh sb="13" eb="14">
      <t>ヒョウ</t>
    </rPh>
    <rPh sb="15" eb="16">
      <t>コウ</t>
    </rPh>
    <rPh sb="17" eb="19">
      <t>デンリョク</t>
    </rPh>
    <phoneticPr fontId="2"/>
  </si>
  <si>
    <t>使用電力量及び最大需用電力の実績表［高圧電力］</t>
    <rPh sb="16" eb="17">
      <t>ヒョウ</t>
    </rPh>
    <rPh sb="18" eb="20">
      <t>コウアツ</t>
    </rPh>
    <rPh sb="20" eb="22">
      <t>デンリョク</t>
    </rPh>
    <phoneticPr fontId="2"/>
  </si>
  <si>
    <t>小川公民館</t>
    <rPh sb="0" eb="2">
      <t>オガワ</t>
    </rPh>
    <rPh sb="2" eb="5">
      <t>コウミンカン</t>
    </rPh>
    <phoneticPr fontId="2"/>
  </si>
  <si>
    <t>平成３１年４月</t>
    <phoneticPr fontId="1"/>
  </si>
  <si>
    <t>令和元年５月</t>
    <rPh sb="0" eb="2">
      <t>レイワ</t>
    </rPh>
    <rPh sb="2" eb="3">
      <t>ガン</t>
    </rPh>
    <rPh sb="5" eb="6">
      <t>ガツ</t>
    </rPh>
    <phoneticPr fontId="1"/>
  </si>
  <si>
    <t>令和元年６月</t>
    <rPh sb="5" eb="6">
      <t>ガツ</t>
    </rPh>
    <phoneticPr fontId="1"/>
  </si>
  <si>
    <t>令和元年７月</t>
    <rPh sb="5" eb="6">
      <t>ガツ</t>
    </rPh>
    <phoneticPr fontId="1"/>
  </si>
  <si>
    <t>令和元年８月</t>
    <rPh sb="5" eb="6">
      <t>ガツ</t>
    </rPh>
    <phoneticPr fontId="1"/>
  </si>
  <si>
    <t>令和元年９月</t>
    <rPh sb="5" eb="6">
      <t>ガツ</t>
    </rPh>
    <phoneticPr fontId="1"/>
  </si>
  <si>
    <t>令和元年１０月</t>
    <rPh sb="6" eb="7">
      <t>ガツ</t>
    </rPh>
    <phoneticPr fontId="1"/>
  </si>
  <si>
    <t>令和元年１１月</t>
    <rPh sb="6" eb="7">
      <t>ガツ</t>
    </rPh>
    <phoneticPr fontId="1"/>
  </si>
  <si>
    <t>令和元年１２月</t>
    <rPh sb="6" eb="7">
      <t>ガツ</t>
    </rPh>
    <phoneticPr fontId="1"/>
  </si>
  <si>
    <t>令和２年１月</t>
    <rPh sb="5" eb="6">
      <t>ガツ</t>
    </rPh>
    <phoneticPr fontId="1"/>
  </si>
  <si>
    <t>令和２年２月</t>
    <rPh sb="5" eb="6">
      <t>ガツ</t>
    </rPh>
    <phoneticPr fontId="1"/>
  </si>
  <si>
    <t>令和２年３月</t>
    <rPh sb="5" eb="6">
      <t>ガツ</t>
    </rPh>
    <phoneticPr fontId="1"/>
  </si>
  <si>
    <t>総合体育館</t>
    <rPh sb="0" eb="2">
      <t>ソウゴウ</t>
    </rPh>
    <rPh sb="2" eb="5">
      <t>タイイクカン</t>
    </rPh>
    <phoneticPr fontId="2"/>
  </si>
  <si>
    <t>小川運動場</t>
    <rPh sb="0" eb="2">
      <t>オガワ</t>
    </rPh>
    <rPh sb="2" eb="5">
      <t>ウンドウジョウ</t>
    </rPh>
    <phoneticPr fontId="2"/>
  </si>
  <si>
    <t>小川南運動場</t>
    <rPh sb="0" eb="2">
      <t>オガワ</t>
    </rPh>
    <rPh sb="2" eb="3">
      <t>ミナミ</t>
    </rPh>
    <rPh sb="3" eb="6">
      <t>ウンドウジョウ</t>
    </rPh>
    <phoneticPr fontId="2"/>
  </si>
  <si>
    <t>馬頭広重美術館</t>
    <rPh sb="0" eb="2">
      <t>バトウ</t>
    </rPh>
    <rPh sb="2" eb="4">
      <t>ヒロシゲ</t>
    </rPh>
    <rPh sb="4" eb="7">
      <t>ビジュツカン</t>
    </rPh>
    <phoneticPr fontId="2"/>
  </si>
  <si>
    <t>なす風土記の丘資料館</t>
    <rPh sb="2" eb="5">
      <t>フドキ</t>
    </rPh>
    <rPh sb="6" eb="10">
      <t>オカシリョウカン</t>
    </rPh>
    <phoneticPr fontId="2"/>
  </si>
  <si>
    <t>別紙　№２</t>
    <rPh sb="0" eb="1">
      <t>ベツ</t>
    </rPh>
    <rPh sb="1" eb="2">
      <t>カミ</t>
    </rPh>
    <phoneticPr fontId="2"/>
  </si>
  <si>
    <t>別紙　№１</t>
    <rPh sb="0" eb="1">
      <t>ベツ</t>
    </rPh>
    <rPh sb="1" eb="2">
      <t>カミ</t>
    </rPh>
    <phoneticPr fontId="2"/>
  </si>
  <si>
    <t>平成３１年１月</t>
  </si>
  <si>
    <t>平成３１年２月</t>
  </si>
  <si>
    <t>平成３１年３月</t>
  </si>
  <si>
    <t>平成３０年７月</t>
    <phoneticPr fontId="2"/>
  </si>
  <si>
    <t>平成３０年８月</t>
  </si>
  <si>
    <t>平成３０年９月</t>
  </si>
  <si>
    <t>平成３０年１０月</t>
  </si>
  <si>
    <t>平成３０年１１月</t>
  </si>
  <si>
    <t>平成３０年１２月</t>
  </si>
  <si>
    <t>令和２年４月</t>
    <rPh sb="5" eb="6">
      <t>ガツ</t>
    </rPh>
    <phoneticPr fontId="1"/>
  </si>
  <si>
    <t>令和２年５月</t>
    <rPh sb="5" eb="6">
      <t>ガツ</t>
    </rPh>
    <phoneticPr fontId="1"/>
  </si>
  <si>
    <t>令和２年６月</t>
    <rPh sb="5" eb="6">
      <t>ガツ</t>
    </rPh>
    <phoneticPr fontId="1"/>
  </si>
  <si>
    <t>令和4年 4月</t>
    <rPh sb="0" eb="2">
      <t>レイワ</t>
    </rPh>
    <rPh sb="3" eb="4">
      <t>ネン</t>
    </rPh>
    <rPh sb="6" eb="7">
      <t>ガツ</t>
    </rPh>
    <phoneticPr fontId="2"/>
  </si>
  <si>
    <t>令和4年 5月</t>
    <rPh sb="0" eb="2">
      <t>レイワ</t>
    </rPh>
    <rPh sb="3" eb="4">
      <t>ネン</t>
    </rPh>
    <rPh sb="6" eb="7">
      <t>ガツ</t>
    </rPh>
    <phoneticPr fontId="2"/>
  </si>
  <si>
    <t>令和4年 6月</t>
    <rPh sb="0" eb="2">
      <t>レイワ</t>
    </rPh>
    <rPh sb="3" eb="4">
      <t>ネン</t>
    </rPh>
    <rPh sb="6" eb="7">
      <t>ガツ</t>
    </rPh>
    <phoneticPr fontId="2"/>
  </si>
  <si>
    <t>注５：入札金額算定においては，力率は100%とする。</t>
  </si>
  <si>
    <t>注６：入札書記載金額は，税抜き価格（円未満の端数処理は切り捨て）を記載する。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</si>
</sst>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.00_);[Red]\(#,##0.00\)"/>
    <numFmt numFmtId="179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6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5" applyFont="1">
      <alignment vertical="center"/>
    </xf>
    <xf numFmtId="0" fontId="4" fillId="0" borderId="0" xfId="5" applyFont="1" applyBorder="1" applyAlignment="1">
      <alignment horizontal="center" vertical="center"/>
    </xf>
    <xf numFmtId="0" fontId="4" fillId="0" borderId="0" xfId="5" applyFont="1" applyBorder="1">
      <alignment vertical="center"/>
    </xf>
    <xf numFmtId="0" fontId="12" fillId="0" borderId="0" xfId="5" applyFont="1">
      <alignment vertical="center"/>
    </xf>
    <xf numFmtId="0" fontId="4" fillId="0" borderId="1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0" fontId="7" fillId="0" borderId="1" xfId="5" applyFont="1" applyBorder="1">
      <alignment vertical="center"/>
    </xf>
    <xf numFmtId="0" fontId="8" fillId="0" borderId="0" xfId="5" applyFont="1" applyBorder="1" applyAlignment="1">
      <alignment horizontal="center" vertical="center"/>
    </xf>
    <xf numFmtId="0" fontId="4" fillId="0" borderId="0" xfId="5" applyFont="1" applyFill="1">
      <alignment vertical="center"/>
    </xf>
    <xf numFmtId="0" fontId="5" fillId="0" borderId="0" xfId="5" applyFont="1" applyFill="1">
      <alignment vertical="center"/>
    </xf>
    <xf numFmtId="0" fontId="4" fillId="0" borderId="2" xfId="5" applyFont="1" applyFill="1" applyBorder="1">
      <alignment vertical="center"/>
    </xf>
    <xf numFmtId="0" fontId="6" fillId="0" borderId="2" xfId="5" applyFont="1" applyFill="1" applyBorder="1">
      <alignment vertical="center"/>
    </xf>
    <xf numFmtId="0" fontId="4" fillId="0" borderId="0" xfId="5" applyFont="1" applyFill="1" applyBorder="1">
      <alignment vertical="center"/>
    </xf>
    <xf numFmtId="0" fontId="6" fillId="0" borderId="0" xfId="5" applyFont="1" applyFill="1" applyBorder="1">
      <alignment vertical="center"/>
    </xf>
    <xf numFmtId="0" fontId="4" fillId="0" borderId="3" xfId="5" applyFont="1" applyFill="1" applyBorder="1" applyAlignment="1">
      <alignment horizontal="center" vertical="center"/>
    </xf>
    <xf numFmtId="178" fontId="14" fillId="0" borderId="1" xfId="5" applyNumberFormat="1" applyFont="1" applyFill="1" applyBorder="1" applyProtection="1">
      <alignment vertical="center"/>
      <protection locked="0"/>
    </xf>
    <xf numFmtId="0" fontId="4" fillId="0" borderId="0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/>
    </xf>
    <xf numFmtId="179" fontId="4" fillId="0" borderId="6" xfId="3" applyNumberFormat="1" applyFont="1" applyFill="1" applyBorder="1">
      <alignment vertical="center"/>
    </xf>
    <xf numFmtId="0" fontId="4" fillId="0" borderId="7" xfId="5" applyFont="1" applyFill="1" applyBorder="1">
      <alignment vertical="center"/>
    </xf>
    <xf numFmtId="0" fontId="10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 wrapText="1"/>
    </xf>
    <xf numFmtId="0" fontId="10" fillId="0" borderId="0" xfId="5" applyFont="1" applyFill="1">
      <alignment vertical="center"/>
    </xf>
    <xf numFmtId="0" fontId="4" fillId="0" borderId="1" xfId="5" applyFont="1" applyBorder="1" applyAlignment="1">
      <alignment horizontal="center" vertical="center" wrapText="1"/>
    </xf>
    <xf numFmtId="0" fontId="7" fillId="0" borderId="0" xfId="5" applyFont="1" applyFill="1">
      <alignment vertical="center"/>
    </xf>
    <xf numFmtId="49" fontId="7" fillId="0" borderId="0" xfId="5" applyNumberFormat="1" applyFont="1" applyFill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177" fontId="7" fillId="0" borderId="1" xfId="5" applyNumberFormat="1" applyFont="1" applyFill="1" applyBorder="1" applyProtection="1">
      <alignment vertical="center"/>
      <protection locked="0"/>
    </xf>
    <xf numFmtId="178" fontId="4" fillId="0" borderId="1" xfId="5" applyNumberFormat="1" applyFont="1" applyFill="1" applyBorder="1">
      <alignment vertical="center"/>
    </xf>
    <xf numFmtId="177" fontId="4" fillId="0" borderId="1" xfId="5" applyNumberFormat="1" applyFont="1" applyFill="1" applyBorder="1">
      <alignment vertical="center"/>
    </xf>
    <xf numFmtId="0" fontId="4" fillId="0" borderId="12" xfId="5" applyFont="1" applyFill="1" applyBorder="1">
      <alignment vertical="center"/>
    </xf>
    <xf numFmtId="176" fontId="4" fillId="0" borderId="1" xfId="5" applyNumberFormat="1" applyFont="1" applyFill="1" applyBorder="1">
      <alignment vertical="center"/>
    </xf>
    <xf numFmtId="0" fontId="4" fillId="0" borderId="13" xfId="5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 wrapText="1" shrinkToFit="1"/>
    </xf>
    <xf numFmtId="0" fontId="4" fillId="0" borderId="14" xfId="5" applyFont="1" applyFill="1" applyBorder="1" applyAlignment="1">
      <alignment horizontal="center" vertical="center"/>
    </xf>
    <xf numFmtId="0" fontId="15" fillId="0" borderId="0" xfId="5" applyFont="1" applyFill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49" fontId="7" fillId="0" borderId="0" xfId="5" applyNumberFormat="1" applyFont="1" applyFill="1" applyAlignment="1">
      <alignment horizontal="left" vertical="center"/>
    </xf>
    <xf numFmtId="9" fontId="4" fillId="0" borderId="1" xfId="1" applyFont="1" applyFill="1" applyBorder="1" applyAlignment="1">
      <alignment horizontal="right" vertical="center" indent="1"/>
    </xf>
    <xf numFmtId="177" fontId="7" fillId="0" borderId="1" xfId="5" applyNumberFormat="1" applyFont="1" applyBorder="1" applyAlignment="1" applyProtection="1">
      <alignment horizontal="right" vertical="center"/>
      <protection locked="0"/>
    </xf>
    <xf numFmtId="177" fontId="4" fillId="0" borderId="11" xfId="5" applyNumberFormat="1" applyFont="1" applyBorder="1" applyAlignment="1">
      <alignment horizontal="right" vertical="center"/>
    </xf>
    <xf numFmtId="177" fontId="4" fillId="0" borderId="1" xfId="5" applyNumberFormat="1" applyFont="1" applyBorder="1" applyAlignment="1">
      <alignment horizontal="right" vertical="center"/>
    </xf>
    <xf numFmtId="0" fontId="10" fillId="0" borderId="0" xfId="5" applyFont="1" applyFill="1" applyAlignment="1">
      <alignment horizontal="left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11" fillId="0" borderId="0" xfId="5" applyFont="1" applyFill="1" applyAlignment="1">
      <alignment horizontal="left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shrinkToFit="1"/>
    </xf>
    <xf numFmtId="0" fontId="4" fillId="0" borderId="10" xfId="5" applyFont="1" applyBorder="1" applyAlignment="1">
      <alignment horizontal="center" vertical="center" shrinkToFit="1"/>
    </xf>
  </cellXfs>
  <cellStyles count="6">
    <cellStyle name="パーセント 2" xfId="1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abSelected="1" view="pageBreakPreview" zoomScaleNormal="100" zoomScaleSheetLayoutView="100" workbookViewId="0">
      <selection activeCell="D14" sqref="D14"/>
    </sheetView>
  </sheetViews>
  <sheetFormatPr defaultRowHeight="13.5"/>
  <cols>
    <col min="1" max="1" width="13.75" style="9" customWidth="1"/>
    <col min="2" max="4" width="10.625" style="9" customWidth="1"/>
    <col min="5" max="5" width="18.875" style="9" customWidth="1"/>
    <col min="6" max="6" width="15.625" style="9" customWidth="1"/>
    <col min="7" max="7" width="10.625" style="9" customWidth="1"/>
    <col min="8" max="8" width="15.125" style="9" customWidth="1"/>
    <col min="9" max="9" width="17.25" style="9" customWidth="1"/>
    <col min="10" max="10" width="4.75" style="25" customWidth="1"/>
    <col min="11" max="16384" width="9" style="9"/>
  </cols>
  <sheetData>
    <row r="1" spans="1:10">
      <c r="I1" s="39" t="s">
        <v>84</v>
      </c>
      <c r="J1" s="40" t="s">
        <v>37</v>
      </c>
    </row>
    <row r="2" spans="1:10" ht="18.75">
      <c r="B2" s="37" t="s">
        <v>56</v>
      </c>
    </row>
    <row r="4" spans="1:10">
      <c r="A4" s="9" t="s">
        <v>54</v>
      </c>
    </row>
    <row r="5" spans="1:10">
      <c r="A5" s="9" t="s">
        <v>58</v>
      </c>
      <c r="G5" s="13"/>
      <c r="H5" s="14"/>
      <c r="I5" s="13"/>
    </row>
    <row r="6" spans="1:10">
      <c r="A6" s="9" t="s">
        <v>36</v>
      </c>
      <c r="G6" s="11" t="s">
        <v>3</v>
      </c>
      <c r="H6" s="12"/>
      <c r="I6" s="11"/>
    </row>
    <row r="7" spans="1:10">
      <c r="G7" s="13"/>
      <c r="H7" s="14"/>
      <c r="I7" s="13"/>
    </row>
    <row r="8" spans="1:10" ht="18.75" customHeight="1">
      <c r="A8" s="46" t="s">
        <v>4</v>
      </c>
      <c r="B8" s="46" t="s">
        <v>5</v>
      </c>
      <c r="C8" s="46"/>
      <c r="D8" s="46"/>
      <c r="E8" s="46"/>
      <c r="F8" s="46" t="s">
        <v>6</v>
      </c>
      <c r="G8" s="46"/>
      <c r="H8" s="46"/>
      <c r="I8" s="46" t="s">
        <v>1</v>
      </c>
    </row>
    <row r="9" spans="1:10" ht="18.75" customHeight="1">
      <c r="A9" s="46"/>
      <c r="B9" s="15" t="s">
        <v>2</v>
      </c>
      <c r="C9" s="15" t="s">
        <v>7</v>
      </c>
      <c r="D9" s="15" t="s">
        <v>0</v>
      </c>
      <c r="E9" s="15" t="s">
        <v>5</v>
      </c>
      <c r="F9" s="15" t="s">
        <v>8</v>
      </c>
      <c r="G9" s="15" t="s">
        <v>7</v>
      </c>
      <c r="H9" s="15" t="s">
        <v>6</v>
      </c>
      <c r="I9" s="47"/>
    </row>
    <row r="10" spans="1:10" ht="18.75" customHeight="1">
      <c r="A10" s="46"/>
      <c r="B10" s="36" t="s">
        <v>9</v>
      </c>
      <c r="C10" s="36" t="s">
        <v>10</v>
      </c>
      <c r="D10" s="36" t="s">
        <v>11</v>
      </c>
      <c r="E10" s="36" t="s">
        <v>12</v>
      </c>
      <c r="F10" s="36" t="s">
        <v>13</v>
      </c>
      <c r="G10" s="36" t="s">
        <v>14</v>
      </c>
      <c r="H10" s="36" t="s">
        <v>12</v>
      </c>
      <c r="I10" s="36" t="s">
        <v>12</v>
      </c>
    </row>
    <row r="11" spans="1:10" ht="36" customHeight="1">
      <c r="A11" s="46"/>
      <c r="B11" s="34" t="s">
        <v>15</v>
      </c>
      <c r="C11" s="34" t="s">
        <v>16</v>
      </c>
      <c r="D11" s="34" t="s">
        <v>17</v>
      </c>
      <c r="E11" s="35" t="s">
        <v>33</v>
      </c>
      <c r="F11" s="34" t="s">
        <v>18</v>
      </c>
      <c r="G11" s="34" t="s">
        <v>19</v>
      </c>
      <c r="H11" s="34" t="s">
        <v>20</v>
      </c>
      <c r="I11" s="34" t="s">
        <v>34</v>
      </c>
    </row>
    <row r="12" spans="1:10" ht="17.45" customHeight="1">
      <c r="A12" s="28" t="s">
        <v>45</v>
      </c>
      <c r="B12" s="29">
        <v>38</v>
      </c>
      <c r="C12" s="16"/>
      <c r="D12" s="41">
        <v>1</v>
      </c>
      <c r="E12" s="30" t="str">
        <f>IF(C12="","",(ROUNDDOWN(B12*C12*(1.85-D12),2)))</f>
        <v/>
      </c>
      <c r="F12" s="29">
        <v>2819</v>
      </c>
      <c r="G12" s="16"/>
      <c r="H12" s="30" t="str">
        <f>IF(G12="","",(ROUNDDOWN(F12*G12,2)))</f>
        <v/>
      </c>
      <c r="I12" s="31" t="str">
        <f>IF(G12="","",(ROUNDDOWN(SUM(E12,H12),0)))</f>
        <v/>
      </c>
    </row>
    <row r="13" spans="1:10" ht="17.45" customHeight="1">
      <c r="A13" s="28" t="s">
        <v>46</v>
      </c>
      <c r="B13" s="29">
        <v>38</v>
      </c>
      <c r="C13" s="16"/>
      <c r="D13" s="41">
        <v>1</v>
      </c>
      <c r="E13" s="30" t="str">
        <f t="shared" ref="E13:E23" si="0">IF(C13="","",(ROUNDDOWN(B13*C13*(1.85-D13),2)))</f>
        <v/>
      </c>
      <c r="F13" s="29">
        <v>2571</v>
      </c>
      <c r="G13" s="16"/>
      <c r="H13" s="30" t="str">
        <f t="shared" ref="H13:H23" si="1">IF(G13="","",(ROUNDDOWN(F13*G13,2)))</f>
        <v/>
      </c>
      <c r="I13" s="31" t="str">
        <f t="shared" ref="I13:I23" si="2">IF(G13="","",(ROUNDDOWN(SUM(E13,H13),0)))</f>
        <v/>
      </c>
    </row>
    <row r="14" spans="1:10" ht="17.45" customHeight="1">
      <c r="A14" s="28" t="s">
        <v>47</v>
      </c>
      <c r="B14" s="29">
        <v>38</v>
      </c>
      <c r="C14" s="16"/>
      <c r="D14" s="41">
        <v>1</v>
      </c>
      <c r="E14" s="30" t="str">
        <f t="shared" si="0"/>
        <v/>
      </c>
      <c r="F14" s="29">
        <v>2052</v>
      </c>
      <c r="G14" s="16"/>
      <c r="H14" s="30" t="str">
        <f t="shared" si="1"/>
        <v/>
      </c>
      <c r="I14" s="31" t="str">
        <f t="shared" si="2"/>
        <v/>
      </c>
    </row>
    <row r="15" spans="1:10" ht="17.45" customHeight="1">
      <c r="A15" s="28" t="s">
        <v>48</v>
      </c>
      <c r="B15" s="29">
        <v>38</v>
      </c>
      <c r="C15" s="16"/>
      <c r="D15" s="41">
        <v>1</v>
      </c>
      <c r="E15" s="30" t="str">
        <f t="shared" si="0"/>
        <v/>
      </c>
      <c r="F15" s="29">
        <v>1542</v>
      </c>
      <c r="G15" s="16"/>
      <c r="H15" s="30" t="str">
        <f t="shared" si="1"/>
        <v/>
      </c>
      <c r="I15" s="31" t="str">
        <f t="shared" si="2"/>
        <v/>
      </c>
    </row>
    <row r="16" spans="1:10" ht="17.45" customHeight="1">
      <c r="A16" s="28" t="s">
        <v>49</v>
      </c>
      <c r="B16" s="29">
        <v>38</v>
      </c>
      <c r="C16" s="16"/>
      <c r="D16" s="41">
        <v>1</v>
      </c>
      <c r="E16" s="30" t="str">
        <f t="shared" si="0"/>
        <v/>
      </c>
      <c r="F16" s="29">
        <v>1745</v>
      </c>
      <c r="G16" s="16"/>
      <c r="H16" s="30" t="str">
        <f t="shared" si="1"/>
        <v/>
      </c>
      <c r="I16" s="31" t="str">
        <f t="shared" si="2"/>
        <v/>
      </c>
    </row>
    <row r="17" spans="1:10" ht="17.45" customHeight="1">
      <c r="A17" s="28" t="s">
        <v>50</v>
      </c>
      <c r="B17" s="29">
        <v>38</v>
      </c>
      <c r="C17" s="16"/>
      <c r="D17" s="41">
        <v>1</v>
      </c>
      <c r="E17" s="30" t="str">
        <f t="shared" si="0"/>
        <v/>
      </c>
      <c r="F17" s="29">
        <v>2102</v>
      </c>
      <c r="G17" s="16"/>
      <c r="H17" s="30" t="str">
        <f t="shared" si="1"/>
        <v/>
      </c>
      <c r="I17" s="31" t="str">
        <f t="shared" si="2"/>
        <v/>
      </c>
    </row>
    <row r="18" spans="1:10" ht="17.45" customHeight="1">
      <c r="A18" s="28" t="s">
        <v>51</v>
      </c>
      <c r="B18" s="29">
        <v>38</v>
      </c>
      <c r="C18" s="16"/>
      <c r="D18" s="41">
        <v>1</v>
      </c>
      <c r="E18" s="30" t="str">
        <f t="shared" si="0"/>
        <v/>
      </c>
      <c r="F18" s="29">
        <v>2788</v>
      </c>
      <c r="G18" s="16"/>
      <c r="H18" s="30" t="str">
        <f t="shared" si="1"/>
        <v/>
      </c>
      <c r="I18" s="31" t="str">
        <f t="shared" si="2"/>
        <v/>
      </c>
    </row>
    <row r="19" spans="1:10" ht="17.45" customHeight="1">
      <c r="A19" s="28" t="s">
        <v>52</v>
      </c>
      <c r="B19" s="29">
        <v>38</v>
      </c>
      <c r="C19" s="16"/>
      <c r="D19" s="41">
        <v>1</v>
      </c>
      <c r="E19" s="30" t="str">
        <f t="shared" si="0"/>
        <v/>
      </c>
      <c r="F19" s="29">
        <v>2658</v>
      </c>
      <c r="G19" s="16"/>
      <c r="H19" s="30" t="str">
        <f t="shared" si="1"/>
        <v/>
      </c>
      <c r="I19" s="31" t="str">
        <f t="shared" si="2"/>
        <v/>
      </c>
    </row>
    <row r="20" spans="1:10" ht="17.45" customHeight="1">
      <c r="A20" s="28" t="s">
        <v>53</v>
      </c>
      <c r="B20" s="29">
        <v>38</v>
      </c>
      <c r="C20" s="16"/>
      <c r="D20" s="41">
        <v>1</v>
      </c>
      <c r="E20" s="30" t="str">
        <f t="shared" si="0"/>
        <v/>
      </c>
      <c r="F20" s="29">
        <v>1867</v>
      </c>
      <c r="G20" s="16"/>
      <c r="H20" s="30" t="str">
        <f t="shared" si="1"/>
        <v/>
      </c>
      <c r="I20" s="31" t="str">
        <f t="shared" si="2"/>
        <v/>
      </c>
    </row>
    <row r="21" spans="1:10" ht="17.45" customHeight="1">
      <c r="A21" s="28" t="s">
        <v>97</v>
      </c>
      <c r="B21" s="29">
        <v>38</v>
      </c>
      <c r="C21" s="16"/>
      <c r="D21" s="41">
        <v>1</v>
      </c>
      <c r="E21" s="30" t="str">
        <f t="shared" si="0"/>
        <v/>
      </c>
      <c r="F21" s="29">
        <v>1348</v>
      </c>
      <c r="G21" s="16"/>
      <c r="H21" s="30" t="str">
        <f t="shared" si="1"/>
        <v/>
      </c>
      <c r="I21" s="31" t="str">
        <f t="shared" si="2"/>
        <v/>
      </c>
    </row>
    <row r="22" spans="1:10" ht="17.45" customHeight="1">
      <c r="A22" s="28" t="s">
        <v>98</v>
      </c>
      <c r="B22" s="29">
        <v>38</v>
      </c>
      <c r="C22" s="16"/>
      <c r="D22" s="41">
        <v>1</v>
      </c>
      <c r="E22" s="30" t="str">
        <f t="shared" si="0"/>
        <v/>
      </c>
      <c r="F22" s="29">
        <v>1284</v>
      </c>
      <c r="G22" s="16"/>
      <c r="H22" s="30" t="str">
        <f t="shared" si="1"/>
        <v/>
      </c>
      <c r="I22" s="31" t="str">
        <f t="shared" si="2"/>
        <v/>
      </c>
    </row>
    <row r="23" spans="1:10" ht="17.45" customHeight="1">
      <c r="A23" s="28" t="s">
        <v>99</v>
      </c>
      <c r="B23" s="29">
        <v>38</v>
      </c>
      <c r="C23" s="16"/>
      <c r="D23" s="41">
        <v>1</v>
      </c>
      <c r="E23" s="30" t="str">
        <f t="shared" si="0"/>
        <v/>
      </c>
      <c r="F23" s="29">
        <v>1503</v>
      </c>
      <c r="G23" s="16"/>
      <c r="H23" s="30" t="str">
        <f t="shared" si="1"/>
        <v/>
      </c>
      <c r="I23" s="31" t="str">
        <f t="shared" si="2"/>
        <v/>
      </c>
    </row>
    <row r="24" spans="1:10" ht="17.45" customHeight="1">
      <c r="A24" s="27" t="s">
        <v>21</v>
      </c>
      <c r="B24" s="32"/>
      <c r="C24" s="32"/>
      <c r="D24" s="32"/>
      <c r="E24" s="32"/>
      <c r="F24" s="33">
        <f>SUM(F12:F23)</f>
        <v>24279</v>
      </c>
      <c r="G24" s="32"/>
      <c r="H24" s="32"/>
      <c r="I24" s="31" t="str">
        <f>IF(I23="","",(SUM(I12:I23)))</f>
        <v/>
      </c>
      <c r="J24" s="26" t="s">
        <v>22</v>
      </c>
    </row>
    <row r="25" spans="1:10" ht="17.45" customHeight="1" thickBot="1">
      <c r="A25" s="17"/>
      <c r="B25" s="13"/>
      <c r="C25" s="13"/>
      <c r="D25" s="13"/>
      <c r="E25" s="13"/>
      <c r="F25" s="13"/>
      <c r="G25" s="13"/>
      <c r="H25" s="13"/>
      <c r="I25" s="13"/>
    </row>
    <row r="26" spans="1:10" ht="17.45" customHeight="1" thickTop="1" thickBot="1">
      <c r="F26" s="48" t="s">
        <v>43</v>
      </c>
      <c r="G26" s="49"/>
      <c r="H26" s="18" t="s">
        <v>44</v>
      </c>
      <c r="I26" s="19" t="str">
        <f>IF(I23="","",(ROUNDDOWN(I24/110*100,0)))</f>
        <v/>
      </c>
    </row>
    <row r="27" spans="1:10" ht="18.75" customHeight="1" thickTop="1">
      <c r="G27" s="50"/>
      <c r="H27" s="50"/>
      <c r="I27" s="20"/>
    </row>
    <row r="28" spans="1:10">
      <c r="A28" s="45" t="s">
        <v>23</v>
      </c>
      <c r="B28" s="45"/>
      <c r="C28" s="45"/>
      <c r="D28" s="45"/>
      <c r="E28" s="45"/>
      <c r="F28" s="45"/>
      <c r="G28" s="45"/>
      <c r="H28" s="45"/>
      <c r="I28" s="45"/>
    </row>
    <row r="29" spans="1:10">
      <c r="A29" s="45" t="s">
        <v>24</v>
      </c>
      <c r="B29" s="45"/>
      <c r="C29" s="45"/>
      <c r="D29" s="45"/>
      <c r="E29" s="45"/>
      <c r="F29" s="45"/>
      <c r="G29" s="45"/>
      <c r="H29" s="45"/>
      <c r="I29" s="45"/>
    </row>
    <row r="30" spans="1:10">
      <c r="A30" s="45" t="s">
        <v>25</v>
      </c>
      <c r="B30" s="45"/>
      <c r="C30" s="45"/>
      <c r="D30" s="45"/>
      <c r="E30" s="45"/>
      <c r="F30" s="45"/>
      <c r="G30" s="45"/>
      <c r="H30" s="45"/>
      <c r="I30" s="45"/>
    </row>
    <row r="31" spans="1:10">
      <c r="A31" s="51" t="s">
        <v>26</v>
      </c>
      <c r="B31" s="51"/>
      <c r="C31" s="51"/>
      <c r="D31" s="51"/>
      <c r="E31" s="51"/>
      <c r="F31" s="51"/>
      <c r="G31" s="51"/>
      <c r="H31" s="51"/>
      <c r="I31" s="51"/>
    </row>
    <row r="32" spans="1:10">
      <c r="A32" s="21" t="s">
        <v>27</v>
      </c>
      <c r="B32" s="22"/>
      <c r="C32" s="22"/>
      <c r="D32" s="22"/>
      <c r="E32" s="22"/>
      <c r="F32" s="22"/>
      <c r="G32" s="22"/>
      <c r="H32" s="22"/>
      <c r="I32" s="22"/>
    </row>
    <row r="33" spans="1:10">
      <c r="A33" s="45" t="str">
        <f>"注５：入札金額算定においては，力率は"&amp;TEXT(D12,"#%")&amp;"とする。"</f>
        <v>注５：入札金額算定においては，力率は100%とする。</v>
      </c>
      <c r="B33" s="45"/>
      <c r="C33" s="45"/>
      <c r="D33" s="45"/>
      <c r="E33" s="45"/>
      <c r="F33" s="45"/>
      <c r="G33" s="45"/>
      <c r="H33" s="45"/>
      <c r="I33" s="45"/>
    </row>
    <row r="34" spans="1:10">
      <c r="A34" s="45" t="s">
        <v>28</v>
      </c>
      <c r="B34" s="45"/>
      <c r="C34" s="45"/>
      <c r="D34" s="45"/>
      <c r="E34" s="45"/>
      <c r="F34" s="45"/>
      <c r="G34" s="45"/>
      <c r="H34" s="45"/>
      <c r="I34" s="45"/>
    </row>
    <row r="36" spans="1:10">
      <c r="A36" s="23" t="s">
        <v>29</v>
      </c>
    </row>
    <row r="37" spans="1:10">
      <c r="I37" s="39" t="s">
        <v>84</v>
      </c>
      <c r="J37" s="40" t="s">
        <v>38</v>
      </c>
    </row>
    <row r="38" spans="1:10" ht="18.75">
      <c r="B38" s="37" t="s">
        <v>56</v>
      </c>
    </row>
    <row r="40" spans="1:10">
      <c r="A40" s="9" t="s">
        <v>55</v>
      </c>
    </row>
    <row r="41" spans="1:10">
      <c r="A41" s="9" t="s">
        <v>57</v>
      </c>
      <c r="G41" s="13"/>
      <c r="H41" s="14"/>
      <c r="I41" s="13"/>
    </row>
    <row r="42" spans="1:10">
      <c r="A42" s="9" t="s">
        <v>36</v>
      </c>
      <c r="G42" s="11" t="s">
        <v>3</v>
      </c>
      <c r="H42" s="12"/>
      <c r="I42" s="11"/>
    </row>
    <row r="43" spans="1:10">
      <c r="G43" s="13"/>
      <c r="H43" s="14"/>
      <c r="I43" s="13"/>
    </row>
    <row r="44" spans="1:10" ht="18.75" customHeight="1">
      <c r="A44" s="46" t="s">
        <v>4</v>
      </c>
      <c r="B44" s="46" t="s">
        <v>5</v>
      </c>
      <c r="C44" s="46"/>
      <c r="D44" s="46"/>
      <c r="E44" s="46"/>
      <c r="F44" s="46" t="s">
        <v>6</v>
      </c>
      <c r="G44" s="46"/>
      <c r="H44" s="46"/>
      <c r="I44" s="46" t="s">
        <v>1</v>
      </c>
    </row>
    <row r="45" spans="1:10" ht="18.75" customHeight="1">
      <c r="A45" s="46"/>
      <c r="B45" s="15" t="s">
        <v>2</v>
      </c>
      <c r="C45" s="15" t="s">
        <v>7</v>
      </c>
      <c r="D45" s="15" t="s">
        <v>0</v>
      </c>
      <c r="E45" s="15" t="s">
        <v>5</v>
      </c>
      <c r="F45" s="15" t="s">
        <v>8</v>
      </c>
      <c r="G45" s="15" t="s">
        <v>7</v>
      </c>
      <c r="H45" s="15" t="s">
        <v>6</v>
      </c>
      <c r="I45" s="47"/>
    </row>
    <row r="46" spans="1:10" ht="18.75" customHeight="1">
      <c r="A46" s="46"/>
      <c r="B46" s="36" t="s">
        <v>9</v>
      </c>
      <c r="C46" s="36" t="s">
        <v>10</v>
      </c>
      <c r="D46" s="36" t="s">
        <v>11</v>
      </c>
      <c r="E46" s="36" t="s">
        <v>12</v>
      </c>
      <c r="F46" s="36" t="s">
        <v>13</v>
      </c>
      <c r="G46" s="36" t="s">
        <v>14</v>
      </c>
      <c r="H46" s="36" t="s">
        <v>12</v>
      </c>
      <c r="I46" s="36" t="s">
        <v>12</v>
      </c>
    </row>
    <row r="47" spans="1:10" ht="36" customHeight="1">
      <c r="A47" s="46"/>
      <c r="B47" s="34" t="s">
        <v>15</v>
      </c>
      <c r="C47" s="34" t="s">
        <v>16</v>
      </c>
      <c r="D47" s="34" t="s">
        <v>17</v>
      </c>
      <c r="E47" s="35" t="s">
        <v>33</v>
      </c>
      <c r="F47" s="34" t="s">
        <v>18</v>
      </c>
      <c r="G47" s="34" t="s">
        <v>19</v>
      </c>
      <c r="H47" s="34" t="s">
        <v>20</v>
      </c>
      <c r="I47" s="34" t="s">
        <v>34</v>
      </c>
    </row>
    <row r="48" spans="1:10" ht="17.45" customHeight="1">
      <c r="A48" s="28" t="str">
        <f>A12</f>
        <v>令和3年 7月</v>
      </c>
      <c r="B48" s="29">
        <v>41</v>
      </c>
      <c r="C48" s="16"/>
      <c r="D48" s="41">
        <v>1</v>
      </c>
      <c r="E48" s="30" t="str">
        <f t="shared" ref="E48:E59" si="3">IF(C48="","",(ROUNDDOWN(B48*C48*(1.85-D48),2)))</f>
        <v/>
      </c>
      <c r="F48" s="29">
        <v>8660</v>
      </c>
      <c r="G48" s="16"/>
      <c r="H48" s="30" t="str">
        <f t="shared" ref="H48:H59" si="4">IF(G48="","",(ROUNDDOWN(F48*G48,2)))</f>
        <v/>
      </c>
      <c r="I48" s="31" t="str">
        <f t="shared" ref="I48:I59" si="5">IF(G48="","",(ROUNDDOWN(SUM(E48,H48),0)))</f>
        <v/>
      </c>
    </row>
    <row r="49" spans="1:10" ht="17.45" customHeight="1">
      <c r="A49" s="28" t="str">
        <f t="shared" ref="A49:A59" si="6">A13</f>
        <v>令和3年 8月</v>
      </c>
      <c r="B49" s="29">
        <v>41</v>
      </c>
      <c r="C49" s="16"/>
      <c r="D49" s="41">
        <v>1</v>
      </c>
      <c r="E49" s="30" t="str">
        <f t="shared" si="3"/>
        <v/>
      </c>
      <c r="F49" s="29">
        <v>8113</v>
      </c>
      <c r="G49" s="16"/>
      <c r="H49" s="30" t="str">
        <f t="shared" si="4"/>
        <v/>
      </c>
      <c r="I49" s="31" t="str">
        <f t="shared" si="5"/>
        <v/>
      </c>
    </row>
    <row r="50" spans="1:10" ht="17.45" customHeight="1">
      <c r="A50" s="28" t="str">
        <f t="shared" si="6"/>
        <v>令和3年 9月</v>
      </c>
      <c r="B50" s="29">
        <v>41</v>
      </c>
      <c r="C50" s="16"/>
      <c r="D50" s="41">
        <v>1</v>
      </c>
      <c r="E50" s="30" t="str">
        <f t="shared" si="3"/>
        <v/>
      </c>
      <c r="F50" s="29">
        <v>5527</v>
      </c>
      <c r="G50" s="16"/>
      <c r="H50" s="30" t="str">
        <f t="shared" si="4"/>
        <v/>
      </c>
      <c r="I50" s="31" t="str">
        <f t="shared" si="5"/>
        <v/>
      </c>
    </row>
    <row r="51" spans="1:10" ht="17.45" customHeight="1">
      <c r="A51" s="28" t="str">
        <f t="shared" si="6"/>
        <v>令和3年10月</v>
      </c>
      <c r="B51" s="29">
        <v>41</v>
      </c>
      <c r="C51" s="16"/>
      <c r="D51" s="41">
        <v>1</v>
      </c>
      <c r="E51" s="30" t="str">
        <f t="shared" si="3"/>
        <v/>
      </c>
      <c r="F51" s="29">
        <v>7956</v>
      </c>
      <c r="G51" s="16"/>
      <c r="H51" s="30" t="str">
        <f t="shared" si="4"/>
        <v/>
      </c>
      <c r="I51" s="31" t="str">
        <f t="shared" si="5"/>
        <v/>
      </c>
    </row>
    <row r="52" spans="1:10" ht="17.45" customHeight="1">
      <c r="A52" s="28" t="str">
        <f t="shared" si="6"/>
        <v>令和3年11月</v>
      </c>
      <c r="B52" s="29">
        <v>41</v>
      </c>
      <c r="C52" s="16"/>
      <c r="D52" s="41">
        <v>1</v>
      </c>
      <c r="E52" s="30" t="str">
        <f t="shared" si="3"/>
        <v/>
      </c>
      <c r="F52" s="29">
        <v>7458</v>
      </c>
      <c r="G52" s="16"/>
      <c r="H52" s="30" t="str">
        <f t="shared" si="4"/>
        <v/>
      </c>
      <c r="I52" s="31" t="str">
        <f t="shared" si="5"/>
        <v/>
      </c>
    </row>
    <row r="53" spans="1:10" ht="17.45" customHeight="1">
      <c r="A53" s="28" t="str">
        <f t="shared" si="6"/>
        <v>令和3年12月</v>
      </c>
      <c r="B53" s="29">
        <v>41</v>
      </c>
      <c r="C53" s="16"/>
      <c r="D53" s="41">
        <v>1</v>
      </c>
      <c r="E53" s="30" t="str">
        <f t="shared" si="3"/>
        <v/>
      </c>
      <c r="F53" s="29">
        <v>5741</v>
      </c>
      <c r="G53" s="16"/>
      <c r="H53" s="30" t="str">
        <f t="shared" si="4"/>
        <v/>
      </c>
      <c r="I53" s="31" t="str">
        <f t="shared" si="5"/>
        <v/>
      </c>
    </row>
    <row r="54" spans="1:10" ht="17.45" customHeight="1">
      <c r="A54" s="28" t="str">
        <f t="shared" si="6"/>
        <v>令和4年 1月</v>
      </c>
      <c r="B54" s="29">
        <v>41</v>
      </c>
      <c r="C54" s="16"/>
      <c r="D54" s="41">
        <v>1</v>
      </c>
      <c r="E54" s="30" t="str">
        <f t="shared" si="3"/>
        <v/>
      </c>
      <c r="F54" s="29">
        <v>7331</v>
      </c>
      <c r="G54" s="16"/>
      <c r="H54" s="30" t="str">
        <f t="shared" si="4"/>
        <v/>
      </c>
      <c r="I54" s="31" t="str">
        <f t="shared" si="5"/>
        <v/>
      </c>
    </row>
    <row r="55" spans="1:10" ht="17.45" customHeight="1">
      <c r="A55" s="28" t="str">
        <f t="shared" si="6"/>
        <v>令和4年 2月</v>
      </c>
      <c r="B55" s="29">
        <v>41</v>
      </c>
      <c r="C55" s="16"/>
      <c r="D55" s="41">
        <v>1</v>
      </c>
      <c r="E55" s="30" t="str">
        <f t="shared" si="3"/>
        <v/>
      </c>
      <c r="F55" s="29">
        <v>4997</v>
      </c>
      <c r="G55" s="16"/>
      <c r="H55" s="30" t="str">
        <f t="shared" si="4"/>
        <v/>
      </c>
      <c r="I55" s="31" t="str">
        <f t="shared" si="5"/>
        <v/>
      </c>
    </row>
    <row r="56" spans="1:10" ht="17.45" customHeight="1">
      <c r="A56" s="28" t="str">
        <f t="shared" si="6"/>
        <v>令和4年 3月</v>
      </c>
      <c r="B56" s="29">
        <v>41</v>
      </c>
      <c r="C56" s="16"/>
      <c r="D56" s="41">
        <v>1</v>
      </c>
      <c r="E56" s="30" t="str">
        <f t="shared" si="3"/>
        <v/>
      </c>
      <c r="F56" s="29">
        <v>3590</v>
      </c>
      <c r="G56" s="16"/>
      <c r="H56" s="30" t="str">
        <f t="shared" si="4"/>
        <v/>
      </c>
      <c r="I56" s="31" t="str">
        <f t="shared" si="5"/>
        <v/>
      </c>
    </row>
    <row r="57" spans="1:10" ht="17.45" customHeight="1">
      <c r="A57" s="28" t="str">
        <f t="shared" si="6"/>
        <v>令和4年 4月</v>
      </c>
      <c r="B57" s="29">
        <v>41</v>
      </c>
      <c r="C57" s="16"/>
      <c r="D57" s="41">
        <v>1</v>
      </c>
      <c r="E57" s="30" t="str">
        <f t="shared" si="3"/>
        <v/>
      </c>
      <c r="F57" s="29">
        <v>4916</v>
      </c>
      <c r="G57" s="16"/>
      <c r="H57" s="30" t="str">
        <f t="shared" si="4"/>
        <v/>
      </c>
      <c r="I57" s="31" t="str">
        <f t="shared" si="5"/>
        <v/>
      </c>
    </row>
    <row r="58" spans="1:10" ht="17.45" customHeight="1">
      <c r="A58" s="28" t="str">
        <f t="shared" si="6"/>
        <v>令和4年 5月</v>
      </c>
      <c r="B58" s="29">
        <v>41</v>
      </c>
      <c r="C58" s="16"/>
      <c r="D58" s="41">
        <v>1</v>
      </c>
      <c r="E58" s="30" t="str">
        <f t="shared" si="3"/>
        <v/>
      </c>
      <c r="F58" s="29">
        <v>5757</v>
      </c>
      <c r="G58" s="16"/>
      <c r="H58" s="30" t="str">
        <f t="shared" si="4"/>
        <v/>
      </c>
      <c r="I58" s="31" t="str">
        <f t="shared" si="5"/>
        <v/>
      </c>
    </row>
    <row r="59" spans="1:10" ht="17.45" customHeight="1">
      <c r="A59" s="28" t="str">
        <f t="shared" si="6"/>
        <v>令和4年 6月</v>
      </c>
      <c r="B59" s="29">
        <v>41</v>
      </c>
      <c r="C59" s="16"/>
      <c r="D59" s="41">
        <v>1</v>
      </c>
      <c r="E59" s="30" t="str">
        <f t="shared" si="3"/>
        <v/>
      </c>
      <c r="F59" s="29">
        <v>4882</v>
      </c>
      <c r="G59" s="16"/>
      <c r="H59" s="30" t="str">
        <f t="shared" si="4"/>
        <v/>
      </c>
      <c r="I59" s="31" t="str">
        <f t="shared" si="5"/>
        <v/>
      </c>
    </row>
    <row r="60" spans="1:10" ht="17.45" customHeight="1">
      <c r="A60" s="27" t="s">
        <v>21</v>
      </c>
      <c r="B60" s="32"/>
      <c r="C60" s="32"/>
      <c r="D60" s="32"/>
      <c r="E60" s="32"/>
      <c r="F60" s="33">
        <f>SUM(F48:F59)</f>
        <v>74928</v>
      </c>
      <c r="G60" s="32"/>
      <c r="H60" s="32"/>
      <c r="I60" s="31" t="str">
        <f>IF(I59="","",(SUM(I48:I59)))</f>
        <v/>
      </c>
      <c r="J60" s="26" t="s">
        <v>22</v>
      </c>
    </row>
    <row r="61" spans="1:10" ht="17.45" customHeight="1" thickBot="1">
      <c r="A61" s="17"/>
      <c r="B61" s="13"/>
      <c r="C61" s="13"/>
      <c r="D61" s="13"/>
      <c r="E61" s="13"/>
      <c r="F61" s="13"/>
      <c r="G61" s="13"/>
      <c r="H61" s="13"/>
      <c r="I61" s="13"/>
    </row>
    <row r="62" spans="1:10" ht="17.45" customHeight="1" thickTop="1" thickBot="1">
      <c r="F62" s="48" t="s">
        <v>43</v>
      </c>
      <c r="G62" s="49"/>
      <c r="H62" s="18" t="s">
        <v>44</v>
      </c>
      <c r="I62" s="19" t="str">
        <f>IF(I59="","",(ROUNDDOWN(I60/110*100,0)))</f>
        <v/>
      </c>
    </row>
    <row r="63" spans="1:10" ht="18.75" customHeight="1" thickTop="1">
      <c r="G63" s="50"/>
      <c r="H63" s="50"/>
      <c r="I63" s="20"/>
    </row>
    <row r="64" spans="1:10">
      <c r="A64" s="45" t="s">
        <v>23</v>
      </c>
      <c r="B64" s="45"/>
      <c r="C64" s="45"/>
      <c r="D64" s="45"/>
      <c r="E64" s="45"/>
      <c r="F64" s="45"/>
      <c r="G64" s="45"/>
      <c r="H64" s="45"/>
      <c r="I64" s="45"/>
    </row>
    <row r="65" spans="1:10">
      <c r="A65" s="45" t="s">
        <v>24</v>
      </c>
      <c r="B65" s="45"/>
      <c r="C65" s="45"/>
      <c r="D65" s="45"/>
      <c r="E65" s="45"/>
      <c r="F65" s="45"/>
      <c r="G65" s="45"/>
      <c r="H65" s="45"/>
      <c r="I65" s="45"/>
    </row>
    <row r="66" spans="1:10">
      <c r="A66" s="45" t="s">
        <v>25</v>
      </c>
      <c r="B66" s="45"/>
      <c r="C66" s="45"/>
      <c r="D66" s="45"/>
      <c r="E66" s="45"/>
      <c r="F66" s="45"/>
      <c r="G66" s="45"/>
      <c r="H66" s="45"/>
      <c r="I66" s="45"/>
    </row>
    <row r="67" spans="1:10">
      <c r="A67" s="51" t="s">
        <v>26</v>
      </c>
      <c r="B67" s="51"/>
      <c r="C67" s="51"/>
      <c r="D67" s="51"/>
      <c r="E67" s="51"/>
      <c r="F67" s="51"/>
      <c r="G67" s="51"/>
      <c r="H67" s="51"/>
      <c r="I67" s="51"/>
    </row>
    <row r="68" spans="1:10">
      <c r="A68" s="21" t="s">
        <v>27</v>
      </c>
      <c r="B68" s="22"/>
      <c r="C68" s="22"/>
      <c r="D68" s="22"/>
      <c r="E68" s="22"/>
      <c r="F68" s="22"/>
      <c r="G68" s="22"/>
      <c r="H68" s="22"/>
      <c r="I68" s="22"/>
    </row>
    <row r="69" spans="1:10">
      <c r="A69" s="21" t="s">
        <v>100</v>
      </c>
      <c r="B69" s="22"/>
      <c r="C69" s="22"/>
      <c r="D69" s="22"/>
      <c r="E69" s="22"/>
      <c r="F69" s="22"/>
      <c r="G69" s="22"/>
      <c r="H69" s="22"/>
      <c r="I69" s="22"/>
    </row>
    <row r="70" spans="1:10">
      <c r="A70" s="45" t="s">
        <v>28</v>
      </c>
      <c r="B70" s="45"/>
      <c r="C70" s="45"/>
      <c r="D70" s="45"/>
      <c r="E70" s="45"/>
      <c r="F70" s="45"/>
      <c r="G70" s="45"/>
      <c r="H70" s="45"/>
      <c r="I70" s="45"/>
    </row>
    <row r="72" spans="1:10">
      <c r="A72" s="23" t="s">
        <v>29</v>
      </c>
    </row>
    <row r="73" spans="1:10">
      <c r="I73" s="39" t="s">
        <v>84</v>
      </c>
      <c r="J73" s="40" t="s">
        <v>39</v>
      </c>
    </row>
    <row r="74" spans="1:10" ht="21">
      <c r="B74" s="37" t="s">
        <v>56</v>
      </c>
      <c r="E74" s="10"/>
    </row>
    <row r="76" spans="1:10">
      <c r="A76" s="9" t="s">
        <v>55</v>
      </c>
    </row>
    <row r="77" spans="1:10">
      <c r="A77" s="9" t="s">
        <v>59</v>
      </c>
      <c r="G77" s="13"/>
      <c r="H77" s="14"/>
      <c r="I77" s="13"/>
    </row>
    <row r="78" spans="1:10">
      <c r="A78" s="9" t="s">
        <v>36</v>
      </c>
      <c r="G78" s="11" t="s">
        <v>3</v>
      </c>
      <c r="H78" s="12"/>
      <c r="I78" s="11"/>
    </row>
    <row r="80" spans="1:10" ht="18.75" customHeight="1">
      <c r="A80" s="46" t="s">
        <v>4</v>
      </c>
      <c r="B80" s="46" t="s">
        <v>5</v>
      </c>
      <c r="C80" s="46"/>
      <c r="D80" s="46"/>
      <c r="E80" s="46"/>
      <c r="F80" s="46" t="s">
        <v>6</v>
      </c>
      <c r="G80" s="46"/>
      <c r="H80" s="46"/>
      <c r="I80" s="46" t="s">
        <v>1</v>
      </c>
    </row>
    <row r="81" spans="1:10" ht="18.75" customHeight="1">
      <c r="A81" s="46"/>
      <c r="B81" s="15" t="s">
        <v>2</v>
      </c>
      <c r="C81" s="15" t="s">
        <v>7</v>
      </c>
      <c r="D81" s="15" t="s">
        <v>0</v>
      </c>
      <c r="E81" s="15" t="s">
        <v>5</v>
      </c>
      <c r="F81" s="15" t="s">
        <v>8</v>
      </c>
      <c r="G81" s="15" t="s">
        <v>7</v>
      </c>
      <c r="H81" s="15" t="s">
        <v>6</v>
      </c>
      <c r="I81" s="47"/>
    </row>
    <row r="82" spans="1:10" ht="18.75" customHeight="1">
      <c r="A82" s="46"/>
      <c r="B82" s="36" t="s">
        <v>9</v>
      </c>
      <c r="C82" s="36" t="s">
        <v>10</v>
      </c>
      <c r="D82" s="36" t="s">
        <v>11</v>
      </c>
      <c r="E82" s="36" t="s">
        <v>12</v>
      </c>
      <c r="F82" s="36" t="s">
        <v>13</v>
      </c>
      <c r="G82" s="36" t="s">
        <v>14</v>
      </c>
      <c r="H82" s="36" t="s">
        <v>12</v>
      </c>
      <c r="I82" s="36" t="s">
        <v>12</v>
      </c>
    </row>
    <row r="83" spans="1:10" ht="36" customHeight="1">
      <c r="A83" s="46"/>
      <c r="B83" s="34" t="s">
        <v>15</v>
      </c>
      <c r="C83" s="34" t="s">
        <v>16</v>
      </c>
      <c r="D83" s="34" t="s">
        <v>17</v>
      </c>
      <c r="E83" s="35" t="s">
        <v>33</v>
      </c>
      <c r="F83" s="34" t="s">
        <v>18</v>
      </c>
      <c r="G83" s="34" t="s">
        <v>19</v>
      </c>
      <c r="H83" s="34" t="s">
        <v>20</v>
      </c>
      <c r="I83" s="34" t="s">
        <v>34</v>
      </c>
    </row>
    <row r="84" spans="1:10" ht="17.45" customHeight="1">
      <c r="A84" s="28" t="str">
        <f t="shared" ref="A84:A95" si="7">A48</f>
        <v>令和3年 7月</v>
      </c>
      <c r="B84" s="29">
        <v>172</v>
      </c>
      <c r="C84" s="16"/>
      <c r="D84" s="41">
        <v>1</v>
      </c>
      <c r="E84" s="30" t="str">
        <f t="shared" ref="E84:E95" si="8">IF(C84="","",(ROUNDDOWN(B84*C84*(1.85-D84),2)))</f>
        <v/>
      </c>
      <c r="F84" s="29">
        <v>10026</v>
      </c>
      <c r="G84" s="16"/>
      <c r="H84" s="30" t="str">
        <f t="shared" ref="H84:H95" si="9">IF(G84="","",(ROUNDDOWN(F84*G84,2)))</f>
        <v/>
      </c>
      <c r="I84" s="31" t="str">
        <f t="shared" ref="I84:I95" si="10">IF(G84="","",(ROUNDDOWN(SUM(E84,H84),0)))</f>
        <v/>
      </c>
    </row>
    <row r="85" spans="1:10" ht="17.45" customHeight="1">
      <c r="A85" s="28" t="str">
        <f t="shared" si="7"/>
        <v>令和3年 8月</v>
      </c>
      <c r="B85" s="29">
        <v>172</v>
      </c>
      <c r="C85" s="16"/>
      <c r="D85" s="41">
        <v>1</v>
      </c>
      <c r="E85" s="30" t="str">
        <f t="shared" si="8"/>
        <v/>
      </c>
      <c r="F85" s="29">
        <v>7497</v>
      </c>
      <c r="G85" s="16"/>
      <c r="H85" s="30" t="str">
        <f t="shared" si="9"/>
        <v/>
      </c>
      <c r="I85" s="31" t="str">
        <f t="shared" si="10"/>
        <v/>
      </c>
    </row>
    <row r="86" spans="1:10" ht="17.45" customHeight="1">
      <c r="A86" s="28" t="str">
        <f t="shared" si="7"/>
        <v>令和3年 9月</v>
      </c>
      <c r="B86" s="29">
        <v>172</v>
      </c>
      <c r="C86" s="16"/>
      <c r="D86" s="41">
        <v>1</v>
      </c>
      <c r="E86" s="30" t="str">
        <f t="shared" si="8"/>
        <v/>
      </c>
      <c r="F86" s="29">
        <v>6396</v>
      </c>
      <c r="G86" s="16"/>
      <c r="H86" s="30" t="str">
        <f t="shared" si="9"/>
        <v/>
      </c>
      <c r="I86" s="31" t="str">
        <f t="shared" si="10"/>
        <v/>
      </c>
    </row>
    <row r="87" spans="1:10" ht="17.45" customHeight="1">
      <c r="A87" s="28" t="str">
        <f t="shared" si="7"/>
        <v>令和3年10月</v>
      </c>
      <c r="B87" s="29">
        <v>172</v>
      </c>
      <c r="C87" s="16"/>
      <c r="D87" s="41">
        <v>1</v>
      </c>
      <c r="E87" s="30" t="str">
        <f t="shared" si="8"/>
        <v/>
      </c>
      <c r="F87" s="29">
        <v>6942</v>
      </c>
      <c r="G87" s="16"/>
      <c r="H87" s="30" t="str">
        <f t="shared" si="9"/>
        <v/>
      </c>
      <c r="I87" s="31" t="str">
        <f t="shared" si="10"/>
        <v/>
      </c>
    </row>
    <row r="88" spans="1:10" ht="17.45" customHeight="1">
      <c r="A88" s="28" t="str">
        <f t="shared" si="7"/>
        <v>令和3年11月</v>
      </c>
      <c r="B88" s="29">
        <v>172</v>
      </c>
      <c r="C88" s="16"/>
      <c r="D88" s="41">
        <v>1</v>
      </c>
      <c r="E88" s="30" t="str">
        <f t="shared" si="8"/>
        <v/>
      </c>
      <c r="F88" s="29">
        <v>3202</v>
      </c>
      <c r="G88" s="16"/>
      <c r="H88" s="30" t="str">
        <f t="shared" si="9"/>
        <v/>
      </c>
      <c r="I88" s="31" t="str">
        <f t="shared" si="10"/>
        <v/>
      </c>
    </row>
    <row r="89" spans="1:10" ht="17.45" customHeight="1">
      <c r="A89" s="28" t="str">
        <f t="shared" si="7"/>
        <v>令和3年12月</v>
      </c>
      <c r="B89" s="29">
        <v>172</v>
      </c>
      <c r="C89" s="16"/>
      <c r="D89" s="41">
        <v>1</v>
      </c>
      <c r="E89" s="30" t="str">
        <f t="shared" si="8"/>
        <v/>
      </c>
      <c r="F89" s="29">
        <v>2011</v>
      </c>
      <c r="G89" s="16"/>
      <c r="H89" s="30" t="str">
        <f t="shared" si="9"/>
        <v/>
      </c>
      <c r="I89" s="31" t="str">
        <f t="shared" si="10"/>
        <v/>
      </c>
    </row>
    <row r="90" spans="1:10" ht="17.45" customHeight="1">
      <c r="A90" s="28" t="str">
        <f t="shared" si="7"/>
        <v>令和4年 1月</v>
      </c>
      <c r="B90" s="29">
        <v>172</v>
      </c>
      <c r="C90" s="16"/>
      <c r="D90" s="41">
        <v>1</v>
      </c>
      <c r="E90" s="30" t="str">
        <f t="shared" si="8"/>
        <v/>
      </c>
      <c r="F90" s="29">
        <v>1803</v>
      </c>
      <c r="G90" s="16"/>
      <c r="H90" s="30" t="str">
        <f t="shared" si="9"/>
        <v/>
      </c>
      <c r="I90" s="31" t="str">
        <f t="shared" si="10"/>
        <v/>
      </c>
    </row>
    <row r="91" spans="1:10" ht="17.45" customHeight="1">
      <c r="A91" s="28" t="str">
        <f t="shared" si="7"/>
        <v>令和4年 2月</v>
      </c>
      <c r="B91" s="29">
        <v>172</v>
      </c>
      <c r="C91" s="16"/>
      <c r="D91" s="41">
        <v>1</v>
      </c>
      <c r="E91" s="30" t="str">
        <f t="shared" si="8"/>
        <v/>
      </c>
      <c r="F91" s="29">
        <v>1821</v>
      </c>
      <c r="G91" s="16"/>
      <c r="H91" s="30" t="str">
        <f t="shared" si="9"/>
        <v/>
      </c>
      <c r="I91" s="31" t="str">
        <f t="shared" si="10"/>
        <v/>
      </c>
    </row>
    <row r="92" spans="1:10" ht="17.45" customHeight="1">
      <c r="A92" s="28" t="str">
        <f t="shared" si="7"/>
        <v>令和4年 3月</v>
      </c>
      <c r="B92" s="29">
        <v>172</v>
      </c>
      <c r="C92" s="16"/>
      <c r="D92" s="41">
        <v>1</v>
      </c>
      <c r="E92" s="30" t="str">
        <f t="shared" si="8"/>
        <v/>
      </c>
      <c r="F92" s="29">
        <v>1336</v>
      </c>
      <c r="G92" s="16"/>
      <c r="H92" s="30" t="str">
        <f t="shared" si="9"/>
        <v/>
      </c>
      <c r="I92" s="31" t="str">
        <f t="shared" si="10"/>
        <v/>
      </c>
    </row>
    <row r="93" spans="1:10" ht="17.45" customHeight="1">
      <c r="A93" s="28" t="str">
        <f t="shared" si="7"/>
        <v>令和4年 4月</v>
      </c>
      <c r="B93" s="29">
        <v>172</v>
      </c>
      <c r="C93" s="16"/>
      <c r="D93" s="41">
        <v>1</v>
      </c>
      <c r="E93" s="30" t="str">
        <f t="shared" si="8"/>
        <v/>
      </c>
      <c r="F93" s="29">
        <v>4574</v>
      </c>
      <c r="G93" s="16"/>
      <c r="H93" s="30" t="str">
        <f t="shared" si="9"/>
        <v/>
      </c>
      <c r="I93" s="31" t="str">
        <f t="shared" si="10"/>
        <v/>
      </c>
    </row>
    <row r="94" spans="1:10" ht="17.45" customHeight="1">
      <c r="A94" s="28" t="str">
        <f t="shared" si="7"/>
        <v>令和4年 5月</v>
      </c>
      <c r="B94" s="29">
        <v>172</v>
      </c>
      <c r="C94" s="16"/>
      <c r="D94" s="41">
        <v>1</v>
      </c>
      <c r="E94" s="30" t="str">
        <f t="shared" si="8"/>
        <v/>
      </c>
      <c r="F94" s="29">
        <v>4282</v>
      </c>
      <c r="G94" s="16"/>
      <c r="H94" s="30" t="str">
        <f t="shared" si="9"/>
        <v/>
      </c>
      <c r="I94" s="31" t="str">
        <f t="shared" si="10"/>
        <v/>
      </c>
    </row>
    <row r="95" spans="1:10" ht="17.45" customHeight="1">
      <c r="A95" s="28" t="str">
        <f t="shared" si="7"/>
        <v>令和4年 6月</v>
      </c>
      <c r="B95" s="29">
        <v>172</v>
      </c>
      <c r="C95" s="16"/>
      <c r="D95" s="41">
        <v>1</v>
      </c>
      <c r="E95" s="30" t="str">
        <f t="shared" si="8"/>
        <v/>
      </c>
      <c r="F95" s="29">
        <v>4845</v>
      </c>
      <c r="G95" s="16"/>
      <c r="H95" s="30" t="str">
        <f t="shared" si="9"/>
        <v/>
      </c>
      <c r="I95" s="31" t="str">
        <f t="shared" si="10"/>
        <v/>
      </c>
    </row>
    <row r="96" spans="1:10" ht="17.45" customHeight="1">
      <c r="A96" s="27" t="s">
        <v>21</v>
      </c>
      <c r="B96" s="32"/>
      <c r="C96" s="32"/>
      <c r="D96" s="32"/>
      <c r="E96" s="32"/>
      <c r="F96" s="33">
        <f>SUM(F84:F95)</f>
        <v>54735</v>
      </c>
      <c r="G96" s="32"/>
      <c r="H96" s="32"/>
      <c r="I96" s="31" t="str">
        <f>IF(I95="","",(SUM(I84:I95)))</f>
        <v/>
      </c>
      <c r="J96" s="26" t="s">
        <v>22</v>
      </c>
    </row>
    <row r="97" spans="1:10" ht="17.45" customHeight="1" thickBot="1">
      <c r="A97" s="17"/>
      <c r="B97" s="13"/>
      <c r="C97" s="13"/>
      <c r="D97" s="13"/>
      <c r="E97" s="13"/>
      <c r="F97" s="13"/>
      <c r="G97" s="13"/>
      <c r="H97" s="13"/>
      <c r="I97" s="13"/>
    </row>
    <row r="98" spans="1:10" ht="17.45" customHeight="1" thickTop="1" thickBot="1">
      <c r="F98" s="48" t="s">
        <v>43</v>
      </c>
      <c r="G98" s="49"/>
      <c r="H98" s="18" t="s">
        <v>44</v>
      </c>
      <c r="I98" s="19" t="str">
        <f>IF(I95="","",(ROUNDDOWN(I96/110*100,0)))</f>
        <v/>
      </c>
    </row>
    <row r="99" spans="1:10" ht="18.75" customHeight="1" thickTop="1">
      <c r="G99" s="50"/>
      <c r="H99" s="50"/>
      <c r="I99" s="20"/>
    </row>
    <row r="100" spans="1:10">
      <c r="A100" s="45" t="s">
        <v>23</v>
      </c>
      <c r="B100" s="45"/>
      <c r="C100" s="45"/>
      <c r="D100" s="45"/>
      <c r="E100" s="45"/>
      <c r="F100" s="45"/>
      <c r="G100" s="45"/>
      <c r="H100" s="45"/>
      <c r="I100" s="45"/>
    </row>
    <row r="101" spans="1:10">
      <c r="A101" s="45" t="s">
        <v>24</v>
      </c>
      <c r="B101" s="45"/>
      <c r="C101" s="45"/>
      <c r="D101" s="45"/>
      <c r="E101" s="45"/>
      <c r="F101" s="45"/>
      <c r="G101" s="45"/>
      <c r="H101" s="45"/>
      <c r="I101" s="45"/>
    </row>
    <row r="102" spans="1:10">
      <c r="A102" s="45" t="s">
        <v>25</v>
      </c>
      <c r="B102" s="45"/>
      <c r="C102" s="45"/>
      <c r="D102" s="45"/>
      <c r="E102" s="45"/>
      <c r="F102" s="45"/>
      <c r="G102" s="45"/>
      <c r="H102" s="45"/>
      <c r="I102" s="45"/>
    </row>
    <row r="103" spans="1:10">
      <c r="A103" s="51" t="s">
        <v>26</v>
      </c>
      <c r="B103" s="51"/>
      <c r="C103" s="51"/>
      <c r="D103" s="51"/>
      <c r="E103" s="51"/>
      <c r="F103" s="51"/>
      <c r="G103" s="51"/>
      <c r="H103" s="51"/>
      <c r="I103" s="51"/>
    </row>
    <row r="104" spans="1:10">
      <c r="A104" s="21" t="s">
        <v>27</v>
      </c>
      <c r="B104" s="22"/>
      <c r="C104" s="22"/>
      <c r="D104" s="22"/>
      <c r="E104" s="22"/>
      <c r="F104" s="22"/>
      <c r="G104" s="22"/>
      <c r="H104" s="22"/>
      <c r="I104" s="22"/>
    </row>
    <row r="105" spans="1:10">
      <c r="A105" s="21" t="s">
        <v>100</v>
      </c>
      <c r="B105" s="22"/>
      <c r="C105" s="22"/>
      <c r="D105" s="22"/>
      <c r="E105" s="22"/>
      <c r="F105" s="22"/>
      <c r="G105" s="22"/>
      <c r="H105" s="22"/>
      <c r="I105" s="22"/>
    </row>
    <row r="106" spans="1:10">
      <c r="A106" s="45" t="s">
        <v>28</v>
      </c>
      <c r="B106" s="45"/>
      <c r="C106" s="45"/>
      <c r="D106" s="45"/>
      <c r="E106" s="45"/>
      <c r="F106" s="45"/>
      <c r="G106" s="45"/>
      <c r="H106" s="45"/>
      <c r="I106" s="45"/>
    </row>
    <row r="108" spans="1:10">
      <c r="A108" s="23" t="s">
        <v>29</v>
      </c>
    </row>
    <row r="109" spans="1:10">
      <c r="I109" s="39" t="s">
        <v>84</v>
      </c>
      <c r="J109" s="40" t="s">
        <v>40</v>
      </c>
    </row>
    <row r="110" spans="1:10" ht="21">
      <c r="B110" s="37" t="s">
        <v>56</v>
      </c>
      <c r="E110" s="10"/>
    </row>
    <row r="112" spans="1:10">
      <c r="A112" s="9" t="s">
        <v>55</v>
      </c>
    </row>
    <row r="113" spans="1:9">
      <c r="A113" s="9" t="s">
        <v>60</v>
      </c>
      <c r="G113" s="13"/>
      <c r="H113" s="14"/>
      <c r="I113" s="13"/>
    </row>
    <row r="114" spans="1:9">
      <c r="A114" s="9" t="s">
        <v>36</v>
      </c>
      <c r="G114" s="11" t="s">
        <v>3</v>
      </c>
      <c r="H114" s="12"/>
      <c r="I114" s="11"/>
    </row>
    <row r="115" spans="1:9">
      <c r="G115" s="13"/>
      <c r="H115" s="14"/>
      <c r="I115" s="13"/>
    </row>
    <row r="116" spans="1:9" ht="18.75" customHeight="1">
      <c r="A116" s="46" t="s">
        <v>4</v>
      </c>
      <c r="B116" s="46" t="s">
        <v>5</v>
      </c>
      <c r="C116" s="46"/>
      <c r="D116" s="46"/>
      <c r="E116" s="46"/>
      <c r="F116" s="46" t="s">
        <v>6</v>
      </c>
      <c r="G116" s="46"/>
      <c r="H116" s="46"/>
      <c r="I116" s="46" t="s">
        <v>1</v>
      </c>
    </row>
    <row r="117" spans="1:9" ht="18.75" customHeight="1">
      <c r="A117" s="46"/>
      <c r="B117" s="15" t="s">
        <v>2</v>
      </c>
      <c r="C117" s="15" t="s">
        <v>7</v>
      </c>
      <c r="D117" s="15" t="s">
        <v>0</v>
      </c>
      <c r="E117" s="15" t="s">
        <v>5</v>
      </c>
      <c r="F117" s="15" t="s">
        <v>8</v>
      </c>
      <c r="G117" s="15" t="s">
        <v>7</v>
      </c>
      <c r="H117" s="15" t="s">
        <v>6</v>
      </c>
      <c r="I117" s="47"/>
    </row>
    <row r="118" spans="1:9" ht="18.75" customHeight="1">
      <c r="A118" s="46"/>
      <c r="B118" s="36" t="s">
        <v>9</v>
      </c>
      <c r="C118" s="36" t="s">
        <v>10</v>
      </c>
      <c r="D118" s="36" t="s">
        <v>11</v>
      </c>
      <c r="E118" s="36" t="s">
        <v>12</v>
      </c>
      <c r="F118" s="36" t="s">
        <v>13</v>
      </c>
      <c r="G118" s="36" t="s">
        <v>14</v>
      </c>
      <c r="H118" s="36" t="s">
        <v>12</v>
      </c>
      <c r="I118" s="36" t="s">
        <v>12</v>
      </c>
    </row>
    <row r="119" spans="1:9" ht="36" customHeight="1">
      <c r="A119" s="46"/>
      <c r="B119" s="34" t="s">
        <v>15</v>
      </c>
      <c r="C119" s="34" t="s">
        <v>16</v>
      </c>
      <c r="D119" s="34" t="s">
        <v>17</v>
      </c>
      <c r="E119" s="35" t="s">
        <v>33</v>
      </c>
      <c r="F119" s="34" t="s">
        <v>18</v>
      </c>
      <c r="G119" s="34" t="s">
        <v>19</v>
      </c>
      <c r="H119" s="34" t="s">
        <v>20</v>
      </c>
      <c r="I119" s="34" t="s">
        <v>34</v>
      </c>
    </row>
    <row r="120" spans="1:9" ht="17.45" customHeight="1">
      <c r="A120" s="28" t="str">
        <f t="shared" ref="A120:A131" si="11">A84</f>
        <v>令和3年 7月</v>
      </c>
      <c r="B120" s="29">
        <v>54</v>
      </c>
      <c r="C120" s="16"/>
      <c r="D120" s="41">
        <v>1</v>
      </c>
      <c r="E120" s="30" t="str">
        <f t="shared" ref="E120:E131" si="12">IF(C120="","",(ROUNDDOWN(B120*C120*(1.85-D120),2)))</f>
        <v/>
      </c>
      <c r="F120" s="29">
        <v>2276</v>
      </c>
      <c r="G120" s="16"/>
      <c r="H120" s="30" t="str">
        <f t="shared" ref="H120:H131" si="13">IF(G120="","",(ROUNDDOWN(F120*G120,2)))</f>
        <v/>
      </c>
      <c r="I120" s="31" t="str">
        <f t="shared" ref="I120:I131" si="14">IF(G120="","",(ROUNDDOWN(SUM(E120,H120),0)))</f>
        <v/>
      </c>
    </row>
    <row r="121" spans="1:9" ht="17.45" customHeight="1">
      <c r="A121" s="28" t="str">
        <f t="shared" si="11"/>
        <v>令和3年 8月</v>
      </c>
      <c r="B121" s="29">
        <v>54</v>
      </c>
      <c r="C121" s="16"/>
      <c r="D121" s="41">
        <v>1</v>
      </c>
      <c r="E121" s="30" t="str">
        <f t="shared" si="12"/>
        <v/>
      </c>
      <c r="F121" s="29">
        <v>1932</v>
      </c>
      <c r="G121" s="16"/>
      <c r="H121" s="30" t="str">
        <f t="shared" si="13"/>
        <v/>
      </c>
      <c r="I121" s="31" t="str">
        <f t="shared" si="14"/>
        <v/>
      </c>
    </row>
    <row r="122" spans="1:9" ht="17.45" customHeight="1">
      <c r="A122" s="28" t="str">
        <f t="shared" si="11"/>
        <v>令和3年 9月</v>
      </c>
      <c r="B122" s="29">
        <v>54</v>
      </c>
      <c r="C122" s="16"/>
      <c r="D122" s="41">
        <v>1</v>
      </c>
      <c r="E122" s="30" t="str">
        <f t="shared" si="12"/>
        <v/>
      </c>
      <c r="F122" s="29">
        <v>2438</v>
      </c>
      <c r="G122" s="16"/>
      <c r="H122" s="30" t="str">
        <f t="shared" si="13"/>
        <v/>
      </c>
      <c r="I122" s="31" t="str">
        <f t="shared" si="14"/>
        <v/>
      </c>
    </row>
    <row r="123" spans="1:9" ht="17.45" customHeight="1">
      <c r="A123" s="28" t="str">
        <f t="shared" si="11"/>
        <v>令和3年10月</v>
      </c>
      <c r="B123" s="29">
        <v>54</v>
      </c>
      <c r="C123" s="16"/>
      <c r="D123" s="41">
        <v>1</v>
      </c>
      <c r="E123" s="30" t="str">
        <f t="shared" si="12"/>
        <v/>
      </c>
      <c r="F123" s="29">
        <v>2550</v>
      </c>
      <c r="G123" s="16"/>
      <c r="H123" s="30" t="str">
        <f t="shared" si="13"/>
        <v/>
      </c>
      <c r="I123" s="31" t="str">
        <f t="shared" si="14"/>
        <v/>
      </c>
    </row>
    <row r="124" spans="1:9" ht="17.45" customHeight="1">
      <c r="A124" s="28" t="str">
        <f t="shared" si="11"/>
        <v>令和3年11月</v>
      </c>
      <c r="B124" s="29">
        <v>54</v>
      </c>
      <c r="C124" s="16"/>
      <c r="D124" s="41">
        <v>1</v>
      </c>
      <c r="E124" s="30" t="str">
        <f t="shared" si="12"/>
        <v/>
      </c>
      <c r="F124" s="29">
        <v>2569</v>
      </c>
      <c r="G124" s="16"/>
      <c r="H124" s="30" t="str">
        <f t="shared" si="13"/>
        <v/>
      </c>
      <c r="I124" s="31" t="str">
        <f t="shared" si="14"/>
        <v/>
      </c>
    </row>
    <row r="125" spans="1:9" ht="17.45" customHeight="1">
      <c r="A125" s="28" t="str">
        <f t="shared" si="11"/>
        <v>令和3年12月</v>
      </c>
      <c r="B125" s="29">
        <v>54</v>
      </c>
      <c r="C125" s="16"/>
      <c r="D125" s="41">
        <v>1</v>
      </c>
      <c r="E125" s="30" t="str">
        <f t="shared" si="12"/>
        <v/>
      </c>
      <c r="F125" s="29">
        <v>1757</v>
      </c>
      <c r="G125" s="16"/>
      <c r="H125" s="30" t="str">
        <f t="shared" si="13"/>
        <v/>
      </c>
      <c r="I125" s="31" t="str">
        <f t="shared" si="14"/>
        <v/>
      </c>
    </row>
    <row r="126" spans="1:9" ht="17.45" customHeight="1">
      <c r="A126" s="28" t="str">
        <f t="shared" si="11"/>
        <v>令和4年 1月</v>
      </c>
      <c r="B126" s="29">
        <v>54</v>
      </c>
      <c r="C126" s="16"/>
      <c r="D126" s="41">
        <v>1</v>
      </c>
      <c r="E126" s="30" t="str">
        <f t="shared" si="12"/>
        <v/>
      </c>
      <c r="F126" s="29">
        <v>1717</v>
      </c>
      <c r="G126" s="16"/>
      <c r="H126" s="30" t="str">
        <f t="shared" si="13"/>
        <v/>
      </c>
      <c r="I126" s="31" t="str">
        <f t="shared" si="14"/>
        <v/>
      </c>
    </row>
    <row r="127" spans="1:9" ht="17.45" customHeight="1">
      <c r="A127" s="28" t="str">
        <f t="shared" si="11"/>
        <v>令和4年 2月</v>
      </c>
      <c r="B127" s="29">
        <v>54</v>
      </c>
      <c r="C127" s="16"/>
      <c r="D127" s="41">
        <v>1</v>
      </c>
      <c r="E127" s="30" t="str">
        <f t="shared" si="12"/>
        <v/>
      </c>
      <c r="F127" s="29">
        <v>2244</v>
      </c>
      <c r="G127" s="16"/>
      <c r="H127" s="30" t="str">
        <f t="shared" si="13"/>
        <v/>
      </c>
      <c r="I127" s="31" t="str">
        <f t="shared" si="14"/>
        <v/>
      </c>
    </row>
    <row r="128" spans="1:9" ht="17.45" customHeight="1">
      <c r="A128" s="28" t="str">
        <f t="shared" si="11"/>
        <v>令和4年 3月</v>
      </c>
      <c r="B128" s="29">
        <v>54</v>
      </c>
      <c r="C128" s="16"/>
      <c r="D128" s="41">
        <v>1</v>
      </c>
      <c r="E128" s="30" t="str">
        <f t="shared" si="12"/>
        <v/>
      </c>
      <c r="F128" s="29">
        <v>895</v>
      </c>
      <c r="G128" s="16"/>
      <c r="H128" s="30" t="str">
        <f t="shared" si="13"/>
        <v/>
      </c>
      <c r="I128" s="31" t="str">
        <f t="shared" si="14"/>
        <v/>
      </c>
    </row>
    <row r="129" spans="1:10" ht="17.45" customHeight="1">
      <c r="A129" s="28" t="str">
        <f t="shared" si="11"/>
        <v>令和4年 4月</v>
      </c>
      <c r="B129" s="29">
        <v>54</v>
      </c>
      <c r="C129" s="16"/>
      <c r="D129" s="41">
        <v>1</v>
      </c>
      <c r="E129" s="30" t="str">
        <f t="shared" si="12"/>
        <v/>
      </c>
      <c r="F129" s="29">
        <v>2053</v>
      </c>
      <c r="G129" s="16"/>
      <c r="H129" s="30" t="str">
        <f t="shared" si="13"/>
        <v/>
      </c>
      <c r="I129" s="31" t="str">
        <f t="shared" si="14"/>
        <v/>
      </c>
    </row>
    <row r="130" spans="1:10" ht="17.45" customHeight="1">
      <c r="A130" s="28" t="str">
        <f t="shared" si="11"/>
        <v>令和4年 5月</v>
      </c>
      <c r="B130" s="29">
        <v>54</v>
      </c>
      <c r="C130" s="16"/>
      <c r="D130" s="41">
        <v>1</v>
      </c>
      <c r="E130" s="30" t="str">
        <f t="shared" si="12"/>
        <v/>
      </c>
      <c r="F130" s="29">
        <v>2081</v>
      </c>
      <c r="G130" s="16"/>
      <c r="H130" s="30" t="str">
        <f t="shared" si="13"/>
        <v/>
      </c>
      <c r="I130" s="31" t="str">
        <f t="shared" si="14"/>
        <v/>
      </c>
    </row>
    <row r="131" spans="1:10" ht="17.45" customHeight="1">
      <c r="A131" s="28" t="str">
        <f t="shared" si="11"/>
        <v>令和4年 6月</v>
      </c>
      <c r="B131" s="29">
        <v>54</v>
      </c>
      <c r="C131" s="16"/>
      <c r="D131" s="41">
        <v>1</v>
      </c>
      <c r="E131" s="30" t="str">
        <f t="shared" si="12"/>
        <v/>
      </c>
      <c r="F131" s="29">
        <v>1860</v>
      </c>
      <c r="G131" s="16"/>
      <c r="H131" s="30" t="str">
        <f t="shared" si="13"/>
        <v/>
      </c>
      <c r="I131" s="31" t="str">
        <f t="shared" si="14"/>
        <v/>
      </c>
    </row>
    <row r="132" spans="1:10" ht="17.45" customHeight="1">
      <c r="A132" s="27" t="s">
        <v>21</v>
      </c>
      <c r="B132" s="32"/>
      <c r="C132" s="32"/>
      <c r="D132" s="32"/>
      <c r="E132" s="32"/>
      <c r="F132" s="33">
        <f>SUM(F120:F131)</f>
        <v>24372</v>
      </c>
      <c r="G132" s="32"/>
      <c r="H132" s="32"/>
      <c r="I132" s="31" t="str">
        <f>IF(I131="","",(SUM(I120:I131)))</f>
        <v/>
      </c>
      <c r="J132" s="26" t="s">
        <v>22</v>
      </c>
    </row>
    <row r="133" spans="1:10" ht="17.45" customHeight="1" thickBot="1">
      <c r="A133" s="17"/>
      <c r="B133" s="13"/>
      <c r="C133" s="13"/>
      <c r="D133" s="13"/>
      <c r="E133" s="13"/>
      <c r="F133" s="13"/>
      <c r="G133" s="13"/>
      <c r="H133" s="13"/>
      <c r="I133" s="13"/>
    </row>
    <row r="134" spans="1:10" ht="17.45" customHeight="1" thickTop="1" thickBot="1">
      <c r="F134" s="48" t="s">
        <v>43</v>
      </c>
      <c r="G134" s="49"/>
      <c r="H134" s="18" t="s">
        <v>44</v>
      </c>
      <c r="I134" s="19" t="str">
        <f>IF(I131="","",(ROUNDDOWN(I132/110*100,0)))</f>
        <v/>
      </c>
    </row>
    <row r="135" spans="1:10" ht="18.75" customHeight="1" thickTop="1">
      <c r="G135" s="50"/>
      <c r="H135" s="50"/>
      <c r="I135" s="20"/>
    </row>
    <row r="136" spans="1:10">
      <c r="A136" s="45" t="s">
        <v>23</v>
      </c>
      <c r="B136" s="45"/>
      <c r="C136" s="45"/>
      <c r="D136" s="45"/>
      <c r="E136" s="45"/>
      <c r="F136" s="45"/>
      <c r="G136" s="45"/>
      <c r="H136" s="45"/>
      <c r="I136" s="45"/>
    </row>
    <row r="137" spans="1:10">
      <c r="A137" s="45" t="s">
        <v>24</v>
      </c>
      <c r="B137" s="45"/>
      <c r="C137" s="45"/>
      <c r="D137" s="45"/>
      <c r="E137" s="45"/>
      <c r="F137" s="45"/>
      <c r="G137" s="45"/>
      <c r="H137" s="45"/>
      <c r="I137" s="45"/>
    </row>
    <row r="138" spans="1:10">
      <c r="A138" s="45" t="s">
        <v>25</v>
      </c>
      <c r="B138" s="45"/>
      <c r="C138" s="45"/>
      <c r="D138" s="45"/>
      <c r="E138" s="45"/>
      <c r="F138" s="45"/>
      <c r="G138" s="45"/>
      <c r="H138" s="45"/>
      <c r="I138" s="45"/>
    </row>
    <row r="139" spans="1:10">
      <c r="A139" s="51" t="s">
        <v>26</v>
      </c>
      <c r="B139" s="51"/>
      <c r="C139" s="51"/>
      <c r="D139" s="51"/>
      <c r="E139" s="51"/>
      <c r="F139" s="51"/>
      <c r="G139" s="51"/>
      <c r="H139" s="51"/>
      <c r="I139" s="51"/>
    </row>
    <row r="140" spans="1:10">
      <c r="A140" s="21" t="s">
        <v>27</v>
      </c>
      <c r="B140" s="22"/>
      <c r="C140" s="22"/>
      <c r="D140" s="22"/>
      <c r="E140" s="22"/>
      <c r="F140" s="22"/>
      <c r="G140" s="22"/>
      <c r="H140" s="22"/>
      <c r="I140" s="22"/>
    </row>
    <row r="141" spans="1:10">
      <c r="A141" s="21" t="s">
        <v>100</v>
      </c>
      <c r="B141" s="22"/>
      <c r="C141" s="22"/>
      <c r="D141" s="22"/>
      <c r="E141" s="22"/>
      <c r="F141" s="22"/>
      <c r="G141" s="22"/>
      <c r="H141" s="22"/>
      <c r="I141" s="22"/>
    </row>
    <row r="142" spans="1:10">
      <c r="A142" s="45" t="s">
        <v>101</v>
      </c>
      <c r="B142" s="45"/>
      <c r="C142" s="45"/>
      <c r="D142" s="45"/>
      <c r="E142" s="45"/>
      <c r="F142" s="45"/>
      <c r="G142" s="45"/>
      <c r="H142" s="45"/>
      <c r="I142" s="45"/>
    </row>
    <row r="143" spans="1:10">
      <c r="A143" s="45"/>
      <c r="B143" s="45"/>
      <c r="C143" s="45"/>
      <c r="D143" s="45"/>
      <c r="E143" s="45"/>
      <c r="F143" s="45"/>
      <c r="G143" s="45"/>
      <c r="H143" s="45"/>
      <c r="I143" s="45"/>
    </row>
    <row r="144" spans="1:10">
      <c r="A144" s="23" t="s">
        <v>29</v>
      </c>
    </row>
    <row r="145" spans="1:10">
      <c r="I145" s="39" t="s">
        <v>84</v>
      </c>
      <c r="J145" s="40" t="s">
        <v>41</v>
      </c>
    </row>
    <row r="146" spans="1:10" ht="21">
      <c r="B146" s="37" t="s">
        <v>63</v>
      </c>
      <c r="E146" s="10"/>
    </row>
    <row r="148" spans="1:10">
      <c r="A148" s="9" t="s">
        <v>55</v>
      </c>
    </row>
    <row r="149" spans="1:10">
      <c r="A149" s="9" t="s">
        <v>61</v>
      </c>
      <c r="G149" s="13"/>
      <c r="H149" s="14"/>
      <c r="I149" s="13"/>
    </row>
    <row r="150" spans="1:10">
      <c r="A150" s="9" t="s">
        <v>35</v>
      </c>
      <c r="G150" s="11" t="s">
        <v>3</v>
      </c>
      <c r="H150" s="12"/>
      <c r="I150" s="11"/>
    </row>
    <row r="152" spans="1:10" ht="18.75" customHeight="1">
      <c r="A152" s="46" t="s">
        <v>4</v>
      </c>
      <c r="B152" s="46" t="s">
        <v>5</v>
      </c>
      <c r="C152" s="46"/>
      <c r="D152" s="46"/>
      <c r="E152" s="46"/>
      <c r="F152" s="46" t="s">
        <v>6</v>
      </c>
      <c r="G152" s="46"/>
      <c r="H152" s="46"/>
      <c r="I152" s="46" t="s">
        <v>1</v>
      </c>
    </row>
    <row r="153" spans="1:10" ht="18.75" customHeight="1">
      <c r="A153" s="46"/>
      <c r="B153" s="15" t="s">
        <v>2</v>
      </c>
      <c r="C153" s="15" t="s">
        <v>7</v>
      </c>
      <c r="D153" s="15" t="s">
        <v>0</v>
      </c>
      <c r="E153" s="15" t="s">
        <v>5</v>
      </c>
      <c r="F153" s="15" t="s">
        <v>8</v>
      </c>
      <c r="G153" s="15" t="s">
        <v>7</v>
      </c>
      <c r="H153" s="15" t="s">
        <v>6</v>
      </c>
      <c r="I153" s="47"/>
    </row>
    <row r="154" spans="1:10" ht="18.75" customHeight="1">
      <c r="A154" s="46"/>
      <c r="B154" s="36" t="s">
        <v>9</v>
      </c>
      <c r="C154" s="36" t="s">
        <v>10</v>
      </c>
      <c r="D154" s="36" t="s">
        <v>11</v>
      </c>
      <c r="E154" s="36" t="s">
        <v>12</v>
      </c>
      <c r="F154" s="36" t="s">
        <v>13</v>
      </c>
      <c r="G154" s="36" t="s">
        <v>14</v>
      </c>
      <c r="H154" s="36" t="s">
        <v>12</v>
      </c>
      <c r="I154" s="36" t="s">
        <v>12</v>
      </c>
    </row>
    <row r="155" spans="1:10" ht="36" customHeight="1">
      <c r="A155" s="46"/>
      <c r="B155" s="34" t="s">
        <v>15</v>
      </c>
      <c r="C155" s="34" t="s">
        <v>16</v>
      </c>
      <c r="D155" s="34" t="s">
        <v>17</v>
      </c>
      <c r="E155" s="35" t="s">
        <v>33</v>
      </c>
      <c r="F155" s="34" t="s">
        <v>18</v>
      </c>
      <c r="G155" s="34" t="s">
        <v>19</v>
      </c>
      <c r="H155" s="34" t="s">
        <v>20</v>
      </c>
      <c r="I155" s="34" t="s">
        <v>34</v>
      </c>
    </row>
    <row r="156" spans="1:10" ht="17.45" customHeight="1">
      <c r="A156" s="28" t="str">
        <f t="shared" ref="A156:A167" si="15">A120</f>
        <v>令和3年 7月</v>
      </c>
      <c r="B156" s="29">
        <v>167</v>
      </c>
      <c r="C156" s="16"/>
      <c r="D156" s="41">
        <v>1</v>
      </c>
      <c r="E156" s="30" t="str">
        <f t="shared" ref="E156:E167" si="16">IF(C156="","",(ROUNDDOWN(B156*C156*(1.85-D156),2)))</f>
        <v/>
      </c>
      <c r="F156" s="29">
        <v>36411</v>
      </c>
      <c r="G156" s="16"/>
      <c r="H156" s="30" t="str">
        <f t="shared" ref="H156:H167" si="17">IF(G156="","",(ROUNDDOWN(F156*G156,2)))</f>
        <v/>
      </c>
      <c r="I156" s="31" t="str">
        <f t="shared" ref="I156:I167" si="18">IF(G156="","",(ROUNDDOWN(SUM(E156,H156),0)))</f>
        <v/>
      </c>
    </row>
    <row r="157" spans="1:10" ht="17.45" customHeight="1">
      <c r="A157" s="28" t="str">
        <f t="shared" si="15"/>
        <v>令和3年 8月</v>
      </c>
      <c r="B157" s="29">
        <v>167</v>
      </c>
      <c r="C157" s="16"/>
      <c r="D157" s="41">
        <v>1</v>
      </c>
      <c r="E157" s="30" t="str">
        <f t="shared" si="16"/>
        <v/>
      </c>
      <c r="F157" s="29">
        <v>27566</v>
      </c>
      <c r="G157" s="16"/>
      <c r="H157" s="30" t="str">
        <f t="shared" si="17"/>
        <v/>
      </c>
      <c r="I157" s="31" t="str">
        <f t="shared" si="18"/>
        <v/>
      </c>
    </row>
    <row r="158" spans="1:10" ht="17.45" customHeight="1">
      <c r="A158" s="28" t="str">
        <f t="shared" si="15"/>
        <v>令和3年 9月</v>
      </c>
      <c r="B158" s="29">
        <v>167</v>
      </c>
      <c r="C158" s="16"/>
      <c r="D158" s="41">
        <v>1</v>
      </c>
      <c r="E158" s="30" t="str">
        <f t="shared" si="16"/>
        <v/>
      </c>
      <c r="F158" s="29">
        <v>22885</v>
      </c>
      <c r="G158" s="16"/>
      <c r="H158" s="30" t="str">
        <f t="shared" si="17"/>
        <v/>
      </c>
      <c r="I158" s="31" t="str">
        <f t="shared" si="18"/>
        <v/>
      </c>
    </row>
    <row r="159" spans="1:10" ht="17.45" customHeight="1">
      <c r="A159" s="28" t="str">
        <f t="shared" si="15"/>
        <v>令和3年10月</v>
      </c>
      <c r="B159" s="29">
        <v>167</v>
      </c>
      <c r="C159" s="16"/>
      <c r="D159" s="41">
        <v>1</v>
      </c>
      <c r="E159" s="30" t="str">
        <f t="shared" si="16"/>
        <v/>
      </c>
      <c r="F159" s="29">
        <v>25742</v>
      </c>
      <c r="G159" s="16"/>
      <c r="H159" s="30" t="str">
        <f t="shared" si="17"/>
        <v/>
      </c>
      <c r="I159" s="31" t="str">
        <f t="shared" si="18"/>
        <v/>
      </c>
    </row>
    <row r="160" spans="1:10" ht="17.45" customHeight="1">
      <c r="A160" s="28" t="str">
        <f t="shared" si="15"/>
        <v>令和3年11月</v>
      </c>
      <c r="B160" s="29">
        <v>167</v>
      </c>
      <c r="C160" s="16"/>
      <c r="D160" s="41">
        <v>1</v>
      </c>
      <c r="E160" s="30" t="str">
        <f t="shared" si="16"/>
        <v/>
      </c>
      <c r="F160" s="29">
        <v>31247</v>
      </c>
      <c r="G160" s="16"/>
      <c r="H160" s="30" t="str">
        <f t="shared" si="17"/>
        <v/>
      </c>
      <c r="I160" s="31" t="str">
        <f t="shared" si="18"/>
        <v/>
      </c>
    </row>
    <row r="161" spans="1:10" ht="17.45" customHeight="1">
      <c r="A161" s="28" t="str">
        <f t="shared" si="15"/>
        <v>令和3年12月</v>
      </c>
      <c r="B161" s="29">
        <v>167</v>
      </c>
      <c r="C161" s="16"/>
      <c r="D161" s="41">
        <v>1</v>
      </c>
      <c r="E161" s="30" t="str">
        <f t="shared" si="16"/>
        <v/>
      </c>
      <c r="F161" s="29">
        <v>30429</v>
      </c>
      <c r="G161" s="16"/>
      <c r="H161" s="30" t="str">
        <f t="shared" si="17"/>
        <v/>
      </c>
      <c r="I161" s="31" t="str">
        <f t="shared" si="18"/>
        <v/>
      </c>
    </row>
    <row r="162" spans="1:10" ht="17.45" customHeight="1">
      <c r="A162" s="28" t="str">
        <f t="shared" si="15"/>
        <v>令和4年 1月</v>
      </c>
      <c r="B162" s="29">
        <v>167</v>
      </c>
      <c r="C162" s="16"/>
      <c r="D162" s="41">
        <v>1</v>
      </c>
      <c r="E162" s="30" t="str">
        <f t="shared" si="16"/>
        <v/>
      </c>
      <c r="F162" s="29">
        <v>31763</v>
      </c>
      <c r="G162" s="16"/>
      <c r="H162" s="30" t="str">
        <f t="shared" si="17"/>
        <v/>
      </c>
      <c r="I162" s="31" t="str">
        <f t="shared" si="18"/>
        <v/>
      </c>
    </row>
    <row r="163" spans="1:10" ht="17.45" customHeight="1">
      <c r="A163" s="28" t="str">
        <f t="shared" si="15"/>
        <v>令和4年 2月</v>
      </c>
      <c r="B163" s="29">
        <v>167</v>
      </c>
      <c r="C163" s="16"/>
      <c r="D163" s="41">
        <v>1</v>
      </c>
      <c r="E163" s="30" t="str">
        <f t="shared" si="16"/>
        <v/>
      </c>
      <c r="F163" s="29">
        <v>25134</v>
      </c>
      <c r="G163" s="16"/>
      <c r="H163" s="30" t="str">
        <f t="shared" si="17"/>
        <v/>
      </c>
      <c r="I163" s="31" t="str">
        <f t="shared" si="18"/>
        <v/>
      </c>
    </row>
    <row r="164" spans="1:10" ht="17.45" customHeight="1">
      <c r="A164" s="28" t="str">
        <f t="shared" si="15"/>
        <v>令和4年 3月</v>
      </c>
      <c r="B164" s="29">
        <v>167</v>
      </c>
      <c r="C164" s="16"/>
      <c r="D164" s="41">
        <v>1</v>
      </c>
      <c r="E164" s="30" t="str">
        <f t="shared" si="16"/>
        <v/>
      </c>
      <c r="F164" s="29">
        <v>19815</v>
      </c>
      <c r="G164" s="16"/>
      <c r="H164" s="30" t="str">
        <f t="shared" si="17"/>
        <v/>
      </c>
      <c r="I164" s="31" t="str">
        <f t="shared" si="18"/>
        <v/>
      </c>
    </row>
    <row r="165" spans="1:10" ht="17.45" customHeight="1">
      <c r="A165" s="28" t="str">
        <f t="shared" si="15"/>
        <v>令和4年 4月</v>
      </c>
      <c r="B165" s="29">
        <v>167</v>
      </c>
      <c r="C165" s="16"/>
      <c r="D165" s="41">
        <v>1</v>
      </c>
      <c r="E165" s="30" t="str">
        <f t="shared" si="16"/>
        <v/>
      </c>
      <c r="F165" s="29">
        <v>19659</v>
      </c>
      <c r="G165" s="16"/>
      <c r="H165" s="30" t="str">
        <f t="shared" si="17"/>
        <v/>
      </c>
      <c r="I165" s="31" t="str">
        <f t="shared" si="18"/>
        <v/>
      </c>
    </row>
    <row r="166" spans="1:10" ht="17.45" customHeight="1">
      <c r="A166" s="28" t="str">
        <f t="shared" si="15"/>
        <v>令和4年 5月</v>
      </c>
      <c r="B166" s="29">
        <v>167</v>
      </c>
      <c r="C166" s="16"/>
      <c r="D166" s="41">
        <v>1</v>
      </c>
      <c r="E166" s="30" t="str">
        <f t="shared" si="16"/>
        <v/>
      </c>
      <c r="F166" s="29">
        <v>22076</v>
      </c>
      <c r="G166" s="16"/>
      <c r="H166" s="30" t="str">
        <f t="shared" si="17"/>
        <v/>
      </c>
      <c r="I166" s="31" t="str">
        <f t="shared" si="18"/>
        <v/>
      </c>
    </row>
    <row r="167" spans="1:10" ht="17.45" customHeight="1">
      <c r="A167" s="28" t="str">
        <f t="shared" si="15"/>
        <v>令和4年 6月</v>
      </c>
      <c r="B167" s="29">
        <v>167</v>
      </c>
      <c r="C167" s="16"/>
      <c r="D167" s="41">
        <v>1</v>
      </c>
      <c r="E167" s="30" t="str">
        <f t="shared" si="16"/>
        <v/>
      </c>
      <c r="F167" s="29">
        <v>26202</v>
      </c>
      <c r="G167" s="16"/>
      <c r="H167" s="30" t="str">
        <f t="shared" si="17"/>
        <v/>
      </c>
      <c r="I167" s="31" t="str">
        <f t="shared" si="18"/>
        <v/>
      </c>
    </row>
    <row r="168" spans="1:10" ht="17.45" customHeight="1">
      <c r="A168" s="27" t="s">
        <v>21</v>
      </c>
      <c r="B168" s="32"/>
      <c r="C168" s="32"/>
      <c r="D168" s="32"/>
      <c r="E168" s="32"/>
      <c r="F168" s="33">
        <f>SUM(F156:F167)</f>
        <v>318929</v>
      </c>
      <c r="G168" s="32"/>
      <c r="H168" s="32"/>
      <c r="I168" s="31" t="str">
        <f>IF(I167="","",(SUM(I156:I167)))</f>
        <v/>
      </c>
      <c r="J168" s="26" t="s">
        <v>22</v>
      </c>
    </row>
    <row r="169" spans="1:10" ht="17.45" customHeight="1" thickBot="1">
      <c r="A169" s="17"/>
      <c r="B169" s="13"/>
      <c r="C169" s="13"/>
      <c r="D169" s="13"/>
      <c r="E169" s="13"/>
      <c r="F169" s="13"/>
      <c r="G169" s="13"/>
      <c r="H169" s="13"/>
      <c r="I169" s="13"/>
    </row>
    <row r="170" spans="1:10" ht="17.45" customHeight="1" thickTop="1" thickBot="1">
      <c r="F170" s="48" t="s">
        <v>43</v>
      </c>
      <c r="G170" s="49"/>
      <c r="H170" s="18" t="s">
        <v>44</v>
      </c>
      <c r="I170" s="19" t="str">
        <f>IF(I167="","",(ROUNDDOWN(I168/110*100,0)))</f>
        <v/>
      </c>
    </row>
    <row r="171" spans="1:10" ht="18.75" customHeight="1" thickTop="1">
      <c r="G171" s="50"/>
      <c r="H171" s="50"/>
      <c r="I171" s="20"/>
    </row>
    <row r="172" spans="1:10">
      <c r="A172" s="45" t="s">
        <v>23</v>
      </c>
      <c r="B172" s="45"/>
      <c r="C172" s="45"/>
      <c r="D172" s="45"/>
      <c r="E172" s="45"/>
      <c r="F172" s="45"/>
      <c r="G172" s="45"/>
      <c r="H172" s="45"/>
      <c r="I172" s="45"/>
    </row>
    <row r="173" spans="1:10">
      <c r="A173" s="45" t="s">
        <v>24</v>
      </c>
      <c r="B173" s="45"/>
      <c r="C173" s="45"/>
      <c r="D173" s="45"/>
      <c r="E173" s="45"/>
      <c r="F173" s="45"/>
      <c r="G173" s="45"/>
      <c r="H173" s="45"/>
      <c r="I173" s="45"/>
    </row>
    <row r="174" spans="1:10">
      <c r="A174" s="45" t="s">
        <v>25</v>
      </c>
      <c r="B174" s="45"/>
      <c r="C174" s="45"/>
      <c r="D174" s="45"/>
      <c r="E174" s="45"/>
      <c r="F174" s="45"/>
      <c r="G174" s="45"/>
      <c r="H174" s="45"/>
      <c r="I174" s="45"/>
    </row>
    <row r="175" spans="1:10">
      <c r="A175" s="51" t="s">
        <v>26</v>
      </c>
      <c r="B175" s="51"/>
      <c r="C175" s="51"/>
      <c r="D175" s="51"/>
      <c r="E175" s="51"/>
      <c r="F175" s="51"/>
      <c r="G175" s="51"/>
      <c r="H175" s="51"/>
      <c r="I175" s="51"/>
    </row>
    <row r="176" spans="1:10">
      <c r="A176" s="21" t="s">
        <v>27</v>
      </c>
      <c r="B176" s="22"/>
      <c r="C176" s="22"/>
      <c r="D176" s="22"/>
      <c r="E176" s="22"/>
      <c r="F176" s="22"/>
      <c r="G176" s="22"/>
      <c r="H176" s="22"/>
      <c r="I176" s="22"/>
    </row>
    <row r="177" spans="1:10">
      <c r="A177" s="21" t="s">
        <v>100</v>
      </c>
      <c r="B177" s="22"/>
      <c r="C177" s="22"/>
      <c r="D177" s="22"/>
      <c r="E177" s="22"/>
      <c r="F177" s="22"/>
      <c r="G177" s="22"/>
      <c r="H177" s="22"/>
      <c r="I177" s="22"/>
    </row>
    <row r="178" spans="1:10">
      <c r="A178" s="45" t="s">
        <v>28</v>
      </c>
      <c r="B178" s="45"/>
      <c r="C178" s="45"/>
      <c r="D178" s="45"/>
      <c r="E178" s="45"/>
      <c r="F178" s="45"/>
      <c r="G178" s="45"/>
      <c r="H178" s="45"/>
      <c r="I178" s="45"/>
    </row>
    <row r="180" spans="1:10">
      <c r="A180" s="23" t="s">
        <v>29</v>
      </c>
    </row>
    <row r="181" spans="1:10">
      <c r="I181" s="39" t="s">
        <v>84</v>
      </c>
      <c r="J181" s="40" t="s">
        <v>42</v>
      </c>
    </row>
    <row r="182" spans="1:10" ht="21">
      <c r="B182" s="37" t="s">
        <v>63</v>
      </c>
      <c r="E182" s="10"/>
    </row>
    <row r="184" spans="1:10">
      <c r="A184" s="9" t="s">
        <v>55</v>
      </c>
    </row>
    <row r="185" spans="1:10">
      <c r="A185" s="9" t="s">
        <v>62</v>
      </c>
      <c r="G185" s="13"/>
      <c r="H185" s="14"/>
      <c r="I185" s="13"/>
    </row>
    <row r="186" spans="1:10">
      <c r="A186" s="9" t="s">
        <v>36</v>
      </c>
      <c r="G186" s="11" t="s">
        <v>3</v>
      </c>
      <c r="H186" s="12"/>
      <c r="I186" s="11"/>
    </row>
    <row r="187" spans="1:10">
      <c r="G187" s="13"/>
      <c r="H187" s="14"/>
      <c r="I187" s="13"/>
    </row>
    <row r="188" spans="1:10" ht="18.75" customHeight="1">
      <c r="A188" s="46" t="s">
        <v>4</v>
      </c>
      <c r="B188" s="46" t="s">
        <v>5</v>
      </c>
      <c r="C188" s="46"/>
      <c r="D188" s="46"/>
      <c r="E188" s="46"/>
      <c r="F188" s="46" t="s">
        <v>6</v>
      </c>
      <c r="G188" s="46"/>
      <c r="H188" s="46"/>
      <c r="I188" s="46" t="s">
        <v>1</v>
      </c>
    </row>
    <row r="189" spans="1:10" ht="18.75" customHeight="1">
      <c r="A189" s="46"/>
      <c r="B189" s="15" t="s">
        <v>2</v>
      </c>
      <c r="C189" s="15" t="s">
        <v>7</v>
      </c>
      <c r="D189" s="15" t="s">
        <v>0</v>
      </c>
      <c r="E189" s="15" t="s">
        <v>5</v>
      </c>
      <c r="F189" s="15" t="s">
        <v>8</v>
      </c>
      <c r="G189" s="15" t="s">
        <v>7</v>
      </c>
      <c r="H189" s="15" t="s">
        <v>6</v>
      </c>
      <c r="I189" s="47"/>
    </row>
    <row r="190" spans="1:10" ht="18.75" customHeight="1">
      <c r="A190" s="46"/>
      <c r="B190" s="36" t="s">
        <v>9</v>
      </c>
      <c r="C190" s="36" t="s">
        <v>10</v>
      </c>
      <c r="D190" s="36" t="s">
        <v>11</v>
      </c>
      <c r="E190" s="36" t="s">
        <v>12</v>
      </c>
      <c r="F190" s="36" t="s">
        <v>13</v>
      </c>
      <c r="G190" s="36" t="s">
        <v>14</v>
      </c>
      <c r="H190" s="36" t="s">
        <v>12</v>
      </c>
      <c r="I190" s="36" t="s">
        <v>12</v>
      </c>
    </row>
    <row r="191" spans="1:10" ht="36" customHeight="1">
      <c r="A191" s="46"/>
      <c r="B191" s="34" t="s">
        <v>15</v>
      </c>
      <c r="C191" s="34" t="s">
        <v>16</v>
      </c>
      <c r="D191" s="34" t="s">
        <v>17</v>
      </c>
      <c r="E191" s="35" t="s">
        <v>33</v>
      </c>
      <c r="F191" s="34" t="s">
        <v>18</v>
      </c>
      <c r="G191" s="34" t="s">
        <v>19</v>
      </c>
      <c r="H191" s="34" t="s">
        <v>20</v>
      </c>
      <c r="I191" s="34" t="s">
        <v>34</v>
      </c>
    </row>
    <row r="192" spans="1:10" ht="17.45" customHeight="1">
      <c r="A192" s="28" t="str">
        <f t="shared" ref="A192:A203" si="19">A156</f>
        <v>令和3年 7月</v>
      </c>
      <c r="B192" s="29">
        <v>78</v>
      </c>
      <c r="C192" s="16"/>
      <c r="D192" s="41">
        <v>1</v>
      </c>
      <c r="E192" s="30" t="str">
        <f t="shared" ref="E192:E203" si="20">IF(C192="","",(ROUNDDOWN(B192*C192*(1.85-D192),2)))</f>
        <v/>
      </c>
      <c r="F192" s="29">
        <v>6624</v>
      </c>
      <c r="G192" s="16"/>
      <c r="H192" s="30" t="str">
        <f t="shared" ref="H192:H203" si="21">IF(G192="","",(ROUNDDOWN(F192*G192,2)))</f>
        <v/>
      </c>
      <c r="I192" s="31" t="str">
        <f t="shared" ref="I192:I203" si="22">IF(G192="","",(ROUNDDOWN(SUM(E192,H192),0)))</f>
        <v/>
      </c>
    </row>
    <row r="193" spans="1:10" ht="17.45" customHeight="1">
      <c r="A193" s="28" t="str">
        <f t="shared" si="19"/>
        <v>令和3年 8月</v>
      </c>
      <c r="B193" s="29">
        <v>78</v>
      </c>
      <c r="C193" s="16"/>
      <c r="D193" s="41">
        <v>1</v>
      </c>
      <c r="E193" s="30" t="str">
        <f t="shared" si="20"/>
        <v/>
      </c>
      <c r="F193" s="29">
        <v>6054</v>
      </c>
      <c r="G193" s="16"/>
      <c r="H193" s="30" t="str">
        <f t="shared" si="21"/>
        <v/>
      </c>
      <c r="I193" s="31" t="str">
        <f t="shared" si="22"/>
        <v/>
      </c>
    </row>
    <row r="194" spans="1:10" ht="17.45" customHeight="1">
      <c r="A194" s="28" t="str">
        <f t="shared" si="19"/>
        <v>令和3年 9月</v>
      </c>
      <c r="B194" s="29">
        <v>78</v>
      </c>
      <c r="C194" s="16"/>
      <c r="D194" s="41">
        <v>1</v>
      </c>
      <c r="E194" s="30" t="str">
        <f t="shared" si="20"/>
        <v/>
      </c>
      <c r="F194" s="29">
        <v>2652</v>
      </c>
      <c r="G194" s="16"/>
      <c r="H194" s="30" t="str">
        <f t="shared" si="21"/>
        <v/>
      </c>
      <c r="I194" s="31" t="str">
        <f t="shared" si="22"/>
        <v/>
      </c>
    </row>
    <row r="195" spans="1:10" ht="17.45" customHeight="1">
      <c r="A195" s="28" t="str">
        <f t="shared" si="19"/>
        <v>令和3年10月</v>
      </c>
      <c r="B195" s="29">
        <v>78</v>
      </c>
      <c r="C195" s="16"/>
      <c r="D195" s="41">
        <v>1</v>
      </c>
      <c r="E195" s="30" t="str">
        <f t="shared" si="20"/>
        <v/>
      </c>
      <c r="F195" s="29">
        <v>3301</v>
      </c>
      <c r="G195" s="16"/>
      <c r="H195" s="30" t="str">
        <f t="shared" si="21"/>
        <v/>
      </c>
      <c r="I195" s="31" t="str">
        <f t="shared" si="22"/>
        <v/>
      </c>
    </row>
    <row r="196" spans="1:10" ht="17.45" customHeight="1">
      <c r="A196" s="28" t="str">
        <f t="shared" si="19"/>
        <v>令和3年11月</v>
      </c>
      <c r="B196" s="29">
        <v>78</v>
      </c>
      <c r="C196" s="16"/>
      <c r="D196" s="41">
        <v>1</v>
      </c>
      <c r="E196" s="30" t="str">
        <f t="shared" si="20"/>
        <v/>
      </c>
      <c r="F196" s="29">
        <v>6798</v>
      </c>
      <c r="G196" s="16"/>
      <c r="H196" s="30" t="str">
        <f t="shared" si="21"/>
        <v/>
      </c>
      <c r="I196" s="31" t="str">
        <f t="shared" si="22"/>
        <v/>
      </c>
    </row>
    <row r="197" spans="1:10" ht="17.45" customHeight="1">
      <c r="A197" s="28" t="str">
        <f t="shared" si="19"/>
        <v>令和3年12月</v>
      </c>
      <c r="B197" s="29">
        <v>78</v>
      </c>
      <c r="C197" s="16"/>
      <c r="D197" s="41">
        <v>1</v>
      </c>
      <c r="E197" s="30" t="str">
        <f t="shared" si="20"/>
        <v/>
      </c>
      <c r="F197" s="29">
        <v>7450</v>
      </c>
      <c r="G197" s="16"/>
      <c r="H197" s="30" t="str">
        <f t="shared" si="21"/>
        <v/>
      </c>
      <c r="I197" s="31" t="str">
        <f t="shared" si="22"/>
        <v/>
      </c>
    </row>
    <row r="198" spans="1:10" ht="17.45" customHeight="1">
      <c r="A198" s="28" t="str">
        <f t="shared" si="19"/>
        <v>令和4年 1月</v>
      </c>
      <c r="B198" s="29">
        <v>78</v>
      </c>
      <c r="C198" s="16"/>
      <c r="D198" s="41">
        <v>1</v>
      </c>
      <c r="E198" s="30" t="str">
        <f t="shared" si="20"/>
        <v/>
      </c>
      <c r="F198" s="29">
        <v>8205</v>
      </c>
      <c r="G198" s="16"/>
      <c r="H198" s="30" t="str">
        <f t="shared" si="21"/>
        <v/>
      </c>
      <c r="I198" s="31" t="str">
        <f t="shared" si="22"/>
        <v/>
      </c>
    </row>
    <row r="199" spans="1:10" ht="17.45" customHeight="1">
      <c r="A199" s="28" t="str">
        <f t="shared" si="19"/>
        <v>令和4年 2月</v>
      </c>
      <c r="B199" s="29">
        <v>78</v>
      </c>
      <c r="C199" s="16"/>
      <c r="D199" s="41">
        <v>1</v>
      </c>
      <c r="E199" s="30" t="str">
        <f t="shared" si="20"/>
        <v/>
      </c>
      <c r="F199" s="29">
        <v>5944</v>
      </c>
      <c r="G199" s="16"/>
      <c r="H199" s="30" t="str">
        <f t="shared" si="21"/>
        <v/>
      </c>
      <c r="I199" s="31" t="str">
        <f t="shared" si="22"/>
        <v/>
      </c>
    </row>
    <row r="200" spans="1:10" ht="17.45" customHeight="1">
      <c r="A200" s="28" t="str">
        <f t="shared" si="19"/>
        <v>令和4年 3月</v>
      </c>
      <c r="B200" s="29">
        <v>78</v>
      </c>
      <c r="C200" s="16"/>
      <c r="D200" s="41">
        <v>1</v>
      </c>
      <c r="E200" s="30" t="str">
        <f t="shared" si="20"/>
        <v/>
      </c>
      <c r="F200" s="29">
        <v>2687</v>
      </c>
      <c r="G200" s="16"/>
      <c r="H200" s="30" t="str">
        <f t="shared" si="21"/>
        <v/>
      </c>
      <c r="I200" s="31" t="str">
        <f t="shared" si="22"/>
        <v/>
      </c>
    </row>
    <row r="201" spans="1:10" ht="17.45" customHeight="1">
      <c r="A201" s="28" t="str">
        <f t="shared" si="19"/>
        <v>令和4年 4月</v>
      </c>
      <c r="B201" s="29">
        <v>78</v>
      </c>
      <c r="C201" s="16"/>
      <c r="D201" s="41">
        <v>1</v>
      </c>
      <c r="E201" s="30" t="str">
        <f t="shared" si="20"/>
        <v/>
      </c>
      <c r="F201" s="29">
        <v>3332</v>
      </c>
      <c r="G201" s="16"/>
      <c r="H201" s="30" t="str">
        <f t="shared" si="21"/>
        <v/>
      </c>
      <c r="I201" s="31" t="str">
        <f t="shared" si="22"/>
        <v/>
      </c>
    </row>
    <row r="202" spans="1:10" ht="17.45" customHeight="1">
      <c r="A202" s="28" t="str">
        <f t="shared" si="19"/>
        <v>令和4年 5月</v>
      </c>
      <c r="B202" s="29">
        <v>78</v>
      </c>
      <c r="C202" s="16"/>
      <c r="D202" s="41">
        <v>1</v>
      </c>
      <c r="E202" s="30" t="str">
        <f t="shared" si="20"/>
        <v/>
      </c>
      <c r="F202" s="29">
        <v>2899</v>
      </c>
      <c r="G202" s="16"/>
      <c r="H202" s="30" t="str">
        <f t="shared" si="21"/>
        <v/>
      </c>
      <c r="I202" s="31" t="str">
        <f t="shared" si="22"/>
        <v/>
      </c>
    </row>
    <row r="203" spans="1:10" ht="17.45" customHeight="1">
      <c r="A203" s="28" t="str">
        <f t="shared" si="19"/>
        <v>令和4年 6月</v>
      </c>
      <c r="B203" s="29">
        <v>78</v>
      </c>
      <c r="C203" s="16"/>
      <c r="D203" s="41">
        <v>1</v>
      </c>
      <c r="E203" s="30" t="str">
        <f t="shared" si="20"/>
        <v/>
      </c>
      <c r="F203" s="29">
        <v>2464</v>
      </c>
      <c r="G203" s="16"/>
      <c r="H203" s="30" t="str">
        <f t="shared" si="21"/>
        <v/>
      </c>
      <c r="I203" s="31" t="str">
        <f t="shared" si="22"/>
        <v/>
      </c>
    </row>
    <row r="204" spans="1:10" ht="17.45" customHeight="1">
      <c r="A204" s="27" t="s">
        <v>21</v>
      </c>
      <c r="B204" s="32"/>
      <c r="C204" s="32"/>
      <c r="D204" s="32"/>
      <c r="E204" s="32"/>
      <c r="F204" s="33">
        <f>SUM(F192:F203)</f>
        <v>58410</v>
      </c>
      <c r="G204" s="32"/>
      <c r="H204" s="32"/>
      <c r="I204" s="31" t="str">
        <f>IF(I203="","",(SUM(I192:I203)))</f>
        <v/>
      </c>
      <c r="J204" s="26" t="s">
        <v>22</v>
      </c>
    </row>
    <row r="205" spans="1:10" ht="17.45" customHeight="1" thickBot="1">
      <c r="A205" s="17"/>
      <c r="B205" s="13"/>
      <c r="C205" s="13"/>
      <c r="D205" s="13"/>
      <c r="E205" s="13"/>
      <c r="F205" s="13"/>
      <c r="G205" s="13"/>
      <c r="H205" s="13"/>
      <c r="I205" s="13"/>
    </row>
    <row r="206" spans="1:10" ht="17.45" customHeight="1" thickTop="1" thickBot="1">
      <c r="F206" s="48" t="s">
        <v>43</v>
      </c>
      <c r="G206" s="49"/>
      <c r="H206" s="18" t="s">
        <v>44</v>
      </c>
      <c r="I206" s="19" t="str">
        <f>IF(I203="","",(ROUNDDOWN(I204/110*100,0)))</f>
        <v/>
      </c>
    </row>
    <row r="207" spans="1:10" ht="18.75" customHeight="1" thickTop="1">
      <c r="G207" s="50"/>
      <c r="H207" s="50"/>
      <c r="I207" s="20"/>
    </row>
    <row r="208" spans="1:10">
      <c r="A208" s="45" t="s">
        <v>23</v>
      </c>
      <c r="B208" s="45"/>
      <c r="C208" s="45"/>
      <c r="D208" s="45"/>
      <c r="E208" s="45"/>
      <c r="F208" s="45"/>
      <c r="G208" s="45"/>
      <c r="H208" s="45"/>
      <c r="I208" s="45"/>
    </row>
    <row r="209" spans="1:9">
      <c r="A209" s="45" t="s">
        <v>24</v>
      </c>
      <c r="B209" s="45"/>
      <c r="C209" s="45"/>
      <c r="D209" s="45"/>
      <c r="E209" s="45"/>
      <c r="F209" s="45"/>
      <c r="G209" s="45"/>
      <c r="H209" s="45"/>
      <c r="I209" s="45"/>
    </row>
    <row r="210" spans="1:9">
      <c r="A210" s="45" t="s">
        <v>25</v>
      </c>
      <c r="B210" s="45"/>
      <c r="C210" s="45"/>
      <c r="D210" s="45"/>
      <c r="E210" s="45"/>
      <c r="F210" s="45"/>
      <c r="G210" s="45"/>
      <c r="H210" s="45"/>
      <c r="I210" s="45"/>
    </row>
    <row r="211" spans="1:9">
      <c r="A211" s="51" t="s">
        <v>26</v>
      </c>
      <c r="B211" s="51"/>
      <c r="C211" s="51"/>
      <c r="D211" s="51"/>
      <c r="E211" s="51"/>
      <c r="F211" s="51"/>
      <c r="G211" s="51"/>
      <c r="H211" s="51"/>
      <c r="I211" s="51"/>
    </row>
    <row r="212" spans="1:9">
      <c r="A212" s="21" t="s">
        <v>27</v>
      </c>
      <c r="B212" s="22"/>
      <c r="C212" s="22"/>
      <c r="D212" s="22"/>
      <c r="E212" s="22"/>
      <c r="F212" s="22"/>
      <c r="G212" s="22"/>
      <c r="H212" s="22"/>
      <c r="I212" s="22"/>
    </row>
    <row r="213" spans="1:9">
      <c r="A213" s="21" t="s">
        <v>100</v>
      </c>
      <c r="B213" s="22"/>
      <c r="C213" s="22"/>
      <c r="D213" s="22"/>
      <c r="E213" s="22"/>
      <c r="F213" s="22"/>
      <c r="G213" s="22"/>
      <c r="H213" s="22"/>
      <c r="I213" s="22"/>
    </row>
    <row r="214" spans="1:9">
      <c r="A214" s="45" t="s">
        <v>28</v>
      </c>
      <c r="B214" s="45"/>
      <c r="C214" s="45"/>
      <c r="D214" s="45"/>
      <c r="E214" s="45"/>
      <c r="F214" s="45"/>
      <c r="G214" s="45"/>
      <c r="H214" s="45"/>
      <c r="I214" s="45"/>
    </row>
    <row r="216" spans="1:9">
      <c r="A216" s="23" t="s">
        <v>29</v>
      </c>
    </row>
  </sheetData>
  <mergeCells count="68">
    <mergeCell ref="A34:I34"/>
    <mergeCell ref="A8:A11"/>
    <mergeCell ref="B8:E8"/>
    <mergeCell ref="F8:H8"/>
    <mergeCell ref="I8:I9"/>
    <mergeCell ref="F26:G26"/>
    <mergeCell ref="G27:H27"/>
    <mergeCell ref="A28:I28"/>
    <mergeCell ref="A29:I29"/>
    <mergeCell ref="A30:I30"/>
    <mergeCell ref="A31:I31"/>
    <mergeCell ref="A33:I33"/>
    <mergeCell ref="A70:I70"/>
    <mergeCell ref="A44:A47"/>
    <mergeCell ref="B44:E44"/>
    <mergeCell ref="F44:H44"/>
    <mergeCell ref="I44:I45"/>
    <mergeCell ref="F62:G62"/>
    <mergeCell ref="G63:H63"/>
    <mergeCell ref="A64:I64"/>
    <mergeCell ref="A65:I65"/>
    <mergeCell ref="A66:I66"/>
    <mergeCell ref="A67:I67"/>
    <mergeCell ref="A106:I106"/>
    <mergeCell ref="A80:A83"/>
    <mergeCell ref="B80:E80"/>
    <mergeCell ref="F80:H80"/>
    <mergeCell ref="I80:I81"/>
    <mergeCell ref="F98:G98"/>
    <mergeCell ref="G99:H99"/>
    <mergeCell ref="A100:I100"/>
    <mergeCell ref="A101:I101"/>
    <mergeCell ref="A102:I102"/>
    <mergeCell ref="A103:I103"/>
    <mergeCell ref="A143:I143"/>
    <mergeCell ref="A116:A119"/>
    <mergeCell ref="B116:E116"/>
    <mergeCell ref="F116:H116"/>
    <mergeCell ref="I116:I117"/>
    <mergeCell ref="F134:G134"/>
    <mergeCell ref="G135:H135"/>
    <mergeCell ref="A136:I136"/>
    <mergeCell ref="A137:I137"/>
    <mergeCell ref="A138:I138"/>
    <mergeCell ref="A139:I139"/>
    <mergeCell ref="A142:I142"/>
    <mergeCell ref="A178:I178"/>
    <mergeCell ref="A152:A155"/>
    <mergeCell ref="B152:E152"/>
    <mergeCell ref="F152:H152"/>
    <mergeCell ref="I152:I153"/>
    <mergeCell ref="F170:G170"/>
    <mergeCell ref="G171:H171"/>
    <mergeCell ref="A172:I172"/>
    <mergeCell ref="A173:I173"/>
    <mergeCell ref="A174:I174"/>
    <mergeCell ref="A175:I175"/>
    <mergeCell ref="A214:I214"/>
    <mergeCell ref="A188:A191"/>
    <mergeCell ref="B188:E188"/>
    <mergeCell ref="F188:H188"/>
    <mergeCell ref="I188:I189"/>
    <mergeCell ref="F206:G206"/>
    <mergeCell ref="G207:H207"/>
    <mergeCell ref="A208:I208"/>
    <mergeCell ref="A209:I209"/>
    <mergeCell ref="A210:I210"/>
    <mergeCell ref="A211:I211"/>
  </mergeCells>
  <phoneticPr fontId="2"/>
  <printOptions horizontalCentered="1" verticalCentered="1"/>
  <pageMargins left="0.78740157480314965" right="0.19685039370078741" top="0.39370078740157483" bottom="0" header="0.31496062992125984" footer="0"/>
  <pageSetup paperSize="9" orientation="landscape" r:id="rId1"/>
  <rowBreaks count="5" manualBreakCount="5">
    <brk id="36" max="9" man="1"/>
    <brk id="72" max="9" man="1"/>
    <brk id="108" max="9" man="1"/>
    <brk id="144" max="9" man="1"/>
    <brk id="18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2" zoomScaleNormal="100" zoomScaleSheetLayoutView="100" workbookViewId="0">
      <selection activeCell="E23" sqref="E23"/>
    </sheetView>
  </sheetViews>
  <sheetFormatPr defaultRowHeight="13.5"/>
  <cols>
    <col min="1" max="1" width="18.375" style="1" bestFit="1" customWidth="1"/>
    <col min="2" max="13" width="10.25" style="1" customWidth="1"/>
    <col min="14" max="16384" width="9" style="1"/>
  </cols>
  <sheetData>
    <row r="1" spans="1:13" ht="21.75" customHeight="1">
      <c r="M1" s="38" t="s">
        <v>83</v>
      </c>
    </row>
    <row r="2" spans="1:13" ht="17.25">
      <c r="B2" s="4" t="s">
        <v>64</v>
      </c>
    </row>
    <row r="3" spans="1:13" ht="17.25">
      <c r="A3" s="4"/>
    </row>
    <row r="4" spans="1:13" ht="23.25" customHeight="1">
      <c r="A4" s="5" t="s">
        <v>30</v>
      </c>
      <c r="B4" s="52" t="s">
        <v>65</v>
      </c>
      <c r="C4" s="53"/>
      <c r="D4" s="52" t="s">
        <v>78</v>
      </c>
      <c r="E4" s="53"/>
      <c r="F4" s="52" t="s">
        <v>79</v>
      </c>
      <c r="G4" s="53"/>
      <c r="H4" s="52" t="s">
        <v>80</v>
      </c>
      <c r="I4" s="53"/>
      <c r="J4" s="52" t="s">
        <v>81</v>
      </c>
      <c r="K4" s="53"/>
      <c r="L4" s="54" t="s">
        <v>82</v>
      </c>
      <c r="M4" s="55"/>
    </row>
    <row r="5" spans="1:13" ht="40.5">
      <c r="A5" s="5" t="s">
        <v>4</v>
      </c>
      <c r="B5" s="6" t="s">
        <v>31</v>
      </c>
      <c r="C5" s="6" t="s">
        <v>32</v>
      </c>
      <c r="D5" s="6" t="s">
        <v>31</v>
      </c>
      <c r="E5" s="6" t="s">
        <v>32</v>
      </c>
      <c r="F5" s="6" t="s">
        <v>31</v>
      </c>
      <c r="G5" s="6" t="s">
        <v>32</v>
      </c>
      <c r="H5" s="6" t="s">
        <v>31</v>
      </c>
      <c r="I5" s="6" t="s">
        <v>32</v>
      </c>
      <c r="J5" s="24" t="s">
        <v>31</v>
      </c>
      <c r="K5" s="24" t="s">
        <v>32</v>
      </c>
      <c r="L5" s="24" t="s">
        <v>31</v>
      </c>
      <c r="M5" s="24" t="s">
        <v>32</v>
      </c>
    </row>
    <row r="6" spans="1:13" ht="18.75" hidden="1" customHeight="1">
      <c r="A6" s="7" t="s">
        <v>88</v>
      </c>
      <c r="B6" s="44">
        <v>36</v>
      </c>
      <c r="C6" s="44">
        <v>3450</v>
      </c>
      <c r="D6" s="44"/>
      <c r="E6" s="44"/>
      <c r="F6" s="44">
        <v>146</v>
      </c>
      <c r="G6" s="44">
        <v>8503</v>
      </c>
      <c r="H6" s="44">
        <v>48</v>
      </c>
      <c r="I6" s="44">
        <v>2003</v>
      </c>
      <c r="J6" s="44">
        <v>146</v>
      </c>
      <c r="K6" s="44">
        <v>32343</v>
      </c>
      <c r="L6" s="44">
        <v>77</v>
      </c>
      <c r="M6" s="44">
        <v>9826</v>
      </c>
    </row>
    <row r="7" spans="1:13" ht="18.75" hidden="1" customHeight="1">
      <c r="A7" s="7" t="s">
        <v>89</v>
      </c>
      <c r="B7" s="44">
        <v>35</v>
      </c>
      <c r="C7" s="44">
        <v>2489</v>
      </c>
      <c r="D7" s="44"/>
      <c r="E7" s="44"/>
      <c r="F7" s="44">
        <v>163</v>
      </c>
      <c r="G7" s="44">
        <v>6001</v>
      </c>
      <c r="H7" s="44">
        <v>56</v>
      </c>
      <c r="I7" s="44">
        <v>1871</v>
      </c>
      <c r="J7" s="44">
        <v>152</v>
      </c>
      <c r="K7" s="44">
        <v>27642</v>
      </c>
      <c r="L7" s="44">
        <v>75</v>
      </c>
      <c r="M7" s="44">
        <v>6763</v>
      </c>
    </row>
    <row r="8" spans="1:13" ht="18.75" hidden="1" customHeight="1">
      <c r="A8" s="7" t="s">
        <v>90</v>
      </c>
      <c r="B8" s="44">
        <v>22</v>
      </c>
      <c r="C8" s="44">
        <v>1590</v>
      </c>
      <c r="D8" s="44"/>
      <c r="E8" s="44"/>
      <c r="F8" s="44">
        <v>169</v>
      </c>
      <c r="G8" s="44">
        <v>6221</v>
      </c>
      <c r="H8" s="44">
        <v>54</v>
      </c>
      <c r="I8" s="44">
        <v>1952</v>
      </c>
      <c r="J8" s="44">
        <v>94</v>
      </c>
      <c r="K8" s="44">
        <v>22993</v>
      </c>
      <c r="L8" s="44">
        <v>41</v>
      </c>
      <c r="M8" s="44">
        <v>2803</v>
      </c>
    </row>
    <row r="9" spans="1:13" ht="18.75" hidden="1" customHeight="1">
      <c r="A9" s="7" t="s">
        <v>91</v>
      </c>
      <c r="B9" s="44">
        <v>9</v>
      </c>
      <c r="C9" s="44">
        <v>1446</v>
      </c>
      <c r="D9" s="44"/>
      <c r="E9" s="44"/>
      <c r="F9" s="44">
        <v>171</v>
      </c>
      <c r="G9" s="44">
        <v>8494</v>
      </c>
      <c r="H9" s="44">
        <v>46</v>
      </c>
      <c r="I9" s="44">
        <v>2566</v>
      </c>
      <c r="J9" s="44">
        <v>131</v>
      </c>
      <c r="K9" s="44">
        <v>24816</v>
      </c>
      <c r="L9" s="44">
        <v>48</v>
      </c>
      <c r="M9" s="44">
        <v>3670</v>
      </c>
    </row>
    <row r="10" spans="1:13" ht="18.75" customHeight="1">
      <c r="A10" s="7" t="s">
        <v>92</v>
      </c>
      <c r="B10" s="44">
        <v>8</v>
      </c>
      <c r="C10" s="44">
        <v>1535</v>
      </c>
      <c r="D10" s="44">
        <v>38</v>
      </c>
      <c r="E10" s="44">
        <v>5900</v>
      </c>
      <c r="F10" s="44">
        <v>141</v>
      </c>
      <c r="G10" s="44">
        <v>3091</v>
      </c>
      <c r="H10" s="44">
        <v>54</v>
      </c>
      <c r="I10" s="44">
        <v>2474</v>
      </c>
      <c r="J10" s="44">
        <v>148</v>
      </c>
      <c r="K10" s="44">
        <v>31117</v>
      </c>
      <c r="L10" s="44">
        <v>75</v>
      </c>
      <c r="M10" s="44">
        <v>6882</v>
      </c>
    </row>
    <row r="11" spans="1:13" ht="18.75" customHeight="1">
      <c r="A11" s="7" t="s">
        <v>93</v>
      </c>
      <c r="B11" s="44">
        <v>9</v>
      </c>
      <c r="C11" s="44">
        <v>2185</v>
      </c>
      <c r="D11" s="44">
        <v>38</v>
      </c>
      <c r="E11" s="44">
        <v>5054</v>
      </c>
      <c r="F11" s="44">
        <v>55</v>
      </c>
      <c r="G11" s="44">
        <v>1879</v>
      </c>
      <c r="H11" s="44">
        <v>53</v>
      </c>
      <c r="I11" s="44">
        <v>1912</v>
      </c>
      <c r="J11" s="44">
        <v>152</v>
      </c>
      <c r="K11" s="44">
        <v>32469</v>
      </c>
      <c r="L11" s="44">
        <v>78</v>
      </c>
      <c r="M11" s="44">
        <v>7714</v>
      </c>
    </row>
    <row r="12" spans="1:13" ht="18.75" customHeight="1">
      <c r="A12" s="7" t="s">
        <v>85</v>
      </c>
      <c r="B12" s="44">
        <v>9</v>
      </c>
      <c r="C12" s="44">
        <v>2639</v>
      </c>
      <c r="D12" s="44">
        <v>36</v>
      </c>
      <c r="E12" s="44">
        <v>5452</v>
      </c>
      <c r="F12" s="44">
        <v>133</v>
      </c>
      <c r="G12" s="44">
        <v>3609</v>
      </c>
      <c r="H12" s="44">
        <v>52</v>
      </c>
      <c r="I12" s="44">
        <v>1564</v>
      </c>
      <c r="J12" s="44">
        <v>151</v>
      </c>
      <c r="K12" s="44">
        <v>37194</v>
      </c>
      <c r="L12" s="44">
        <v>76</v>
      </c>
      <c r="M12" s="44">
        <v>9139</v>
      </c>
    </row>
    <row r="13" spans="1:13" ht="18.75" customHeight="1">
      <c r="A13" s="7" t="s">
        <v>86</v>
      </c>
      <c r="B13" s="44">
        <v>9</v>
      </c>
      <c r="C13" s="44">
        <v>2378</v>
      </c>
      <c r="D13" s="44">
        <v>34</v>
      </c>
      <c r="E13" s="44">
        <v>5740</v>
      </c>
      <c r="F13" s="44">
        <v>132</v>
      </c>
      <c r="G13" s="44">
        <v>2522</v>
      </c>
      <c r="H13" s="44">
        <v>53</v>
      </c>
      <c r="I13" s="44">
        <v>1860</v>
      </c>
      <c r="J13" s="44">
        <v>146</v>
      </c>
      <c r="K13" s="44">
        <v>29440</v>
      </c>
      <c r="L13" s="44">
        <v>77</v>
      </c>
      <c r="M13" s="44">
        <v>6434</v>
      </c>
    </row>
    <row r="14" spans="1:13" ht="18.75" customHeight="1">
      <c r="A14" s="7" t="s">
        <v>87</v>
      </c>
      <c r="B14" s="44">
        <v>10</v>
      </c>
      <c r="C14" s="44">
        <v>2526</v>
      </c>
      <c r="D14" s="44">
        <v>34</v>
      </c>
      <c r="E14" s="44">
        <v>4806</v>
      </c>
      <c r="F14" s="44">
        <v>161</v>
      </c>
      <c r="G14" s="44">
        <v>3984</v>
      </c>
      <c r="H14" s="44">
        <v>52</v>
      </c>
      <c r="I14" s="44">
        <v>2271</v>
      </c>
      <c r="J14" s="44">
        <v>139</v>
      </c>
      <c r="K14" s="44">
        <v>26893</v>
      </c>
      <c r="L14" s="44">
        <v>64</v>
      </c>
      <c r="M14" s="44">
        <v>5533</v>
      </c>
    </row>
    <row r="15" spans="1:13" ht="18.75" customHeight="1">
      <c r="A15" s="7" t="s">
        <v>66</v>
      </c>
      <c r="B15" s="42">
        <v>10</v>
      </c>
      <c r="C15" s="42">
        <v>1348</v>
      </c>
      <c r="D15" s="42">
        <v>34</v>
      </c>
      <c r="E15" s="42">
        <v>4916</v>
      </c>
      <c r="F15" s="42">
        <v>161</v>
      </c>
      <c r="G15" s="42">
        <v>4574</v>
      </c>
      <c r="H15" s="42">
        <v>45</v>
      </c>
      <c r="I15" s="42">
        <v>2053</v>
      </c>
      <c r="J15" s="42">
        <v>118</v>
      </c>
      <c r="K15" s="42">
        <v>19659</v>
      </c>
      <c r="L15" s="42">
        <v>43</v>
      </c>
      <c r="M15" s="42">
        <v>3332</v>
      </c>
    </row>
    <row r="16" spans="1:13" ht="18.75" customHeight="1">
      <c r="A16" s="7" t="s">
        <v>67</v>
      </c>
      <c r="B16" s="42">
        <v>10</v>
      </c>
      <c r="C16" s="42">
        <v>1284</v>
      </c>
      <c r="D16" s="42">
        <v>35</v>
      </c>
      <c r="E16" s="42">
        <v>5757</v>
      </c>
      <c r="F16" s="42">
        <v>170</v>
      </c>
      <c r="G16" s="42">
        <v>4282</v>
      </c>
      <c r="H16" s="42">
        <v>54</v>
      </c>
      <c r="I16" s="42">
        <v>2081</v>
      </c>
      <c r="J16" s="42">
        <v>118</v>
      </c>
      <c r="K16" s="42">
        <v>22076</v>
      </c>
      <c r="L16" s="42">
        <v>12</v>
      </c>
      <c r="M16" s="42">
        <v>2899</v>
      </c>
    </row>
    <row r="17" spans="1:13" ht="18.75" customHeight="1">
      <c r="A17" s="7" t="s">
        <v>68</v>
      </c>
      <c r="B17" s="42">
        <v>23</v>
      </c>
      <c r="C17" s="42">
        <v>1503</v>
      </c>
      <c r="D17" s="42">
        <v>39</v>
      </c>
      <c r="E17" s="42">
        <v>4882</v>
      </c>
      <c r="F17" s="42">
        <v>170</v>
      </c>
      <c r="G17" s="42">
        <v>4845</v>
      </c>
      <c r="H17" s="42">
        <v>52</v>
      </c>
      <c r="I17" s="42">
        <v>1860</v>
      </c>
      <c r="J17" s="42">
        <v>130</v>
      </c>
      <c r="K17" s="42">
        <v>26202</v>
      </c>
      <c r="L17" s="42">
        <v>12</v>
      </c>
      <c r="M17" s="42">
        <v>2464</v>
      </c>
    </row>
    <row r="18" spans="1:13" ht="18.75" customHeight="1">
      <c r="A18" s="7" t="s">
        <v>69</v>
      </c>
      <c r="B18" s="42">
        <v>31</v>
      </c>
      <c r="C18" s="42">
        <v>2819</v>
      </c>
      <c r="D18" s="42">
        <v>37</v>
      </c>
      <c r="E18" s="42">
        <v>8660</v>
      </c>
      <c r="F18" s="42">
        <v>172</v>
      </c>
      <c r="G18" s="42">
        <v>10026</v>
      </c>
      <c r="H18" s="42">
        <v>52</v>
      </c>
      <c r="I18" s="42">
        <v>2276</v>
      </c>
      <c r="J18" s="42">
        <v>167</v>
      </c>
      <c r="K18" s="42">
        <v>36411</v>
      </c>
      <c r="L18" s="42">
        <v>75</v>
      </c>
      <c r="M18" s="42">
        <v>6624</v>
      </c>
    </row>
    <row r="19" spans="1:13" ht="18.75" customHeight="1">
      <c r="A19" s="7" t="s">
        <v>70</v>
      </c>
      <c r="B19" s="42">
        <v>38</v>
      </c>
      <c r="C19" s="42">
        <v>2571</v>
      </c>
      <c r="D19" s="42">
        <v>41</v>
      </c>
      <c r="E19" s="42">
        <v>8113</v>
      </c>
      <c r="F19" s="42">
        <v>161</v>
      </c>
      <c r="G19" s="42">
        <v>7497</v>
      </c>
      <c r="H19" s="42">
        <v>45</v>
      </c>
      <c r="I19" s="42">
        <v>1932</v>
      </c>
      <c r="J19" s="42">
        <v>141</v>
      </c>
      <c r="K19" s="42">
        <v>27566</v>
      </c>
      <c r="L19" s="42">
        <v>78</v>
      </c>
      <c r="M19" s="42">
        <v>6054</v>
      </c>
    </row>
    <row r="20" spans="1:13" ht="18.75" customHeight="1">
      <c r="A20" s="7" t="s">
        <v>71</v>
      </c>
      <c r="B20" s="42">
        <v>22</v>
      </c>
      <c r="C20" s="42">
        <v>2052</v>
      </c>
      <c r="D20" s="42">
        <v>39</v>
      </c>
      <c r="E20" s="42">
        <v>5527</v>
      </c>
      <c r="F20" s="42">
        <v>169</v>
      </c>
      <c r="G20" s="42">
        <v>6396</v>
      </c>
      <c r="H20" s="42">
        <v>53</v>
      </c>
      <c r="I20" s="42">
        <v>2438</v>
      </c>
      <c r="J20" s="42">
        <v>105</v>
      </c>
      <c r="K20" s="42">
        <v>22885</v>
      </c>
      <c r="L20" s="42">
        <v>69</v>
      </c>
      <c r="M20" s="42">
        <v>2652</v>
      </c>
    </row>
    <row r="21" spans="1:13" ht="18.75" customHeight="1">
      <c r="A21" s="7" t="s">
        <v>72</v>
      </c>
      <c r="B21" s="42">
        <v>11</v>
      </c>
      <c r="C21" s="42">
        <v>1542</v>
      </c>
      <c r="D21" s="42">
        <v>39</v>
      </c>
      <c r="E21" s="42">
        <v>7956</v>
      </c>
      <c r="F21" s="42">
        <v>169</v>
      </c>
      <c r="G21" s="42">
        <v>6942</v>
      </c>
      <c r="H21" s="42">
        <v>52</v>
      </c>
      <c r="I21" s="42">
        <v>2550</v>
      </c>
      <c r="J21" s="42">
        <v>133</v>
      </c>
      <c r="K21" s="42">
        <v>25742</v>
      </c>
      <c r="L21" s="42">
        <v>52</v>
      </c>
      <c r="M21" s="42">
        <v>3301</v>
      </c>
    </row>
    <row r="22" spans="1:13" ht="18.75" customHeight="1">
      <c r="A22" s="7" t="s">
        <v>73</v>
      </c>
      <c r="B22" s="42">
        <v>10</v>
      </c>
      <c r="C22" s="42">
        <v>1745</v>
      </c>
      <c r="D22" s="42">
        <v>39</v>
      </c>
      <c r="E22" s="42">
        <v>7458</v>
      </c>
      <c r="F22" s="42">
        <v>159</v>
      </c>
      <c r="G22" s="42">
        <v>3202</v>
      </c>
      <c r="H22" s="42">
        <v>53</v>
      </c>
      <c r="I22" s="42">
        <v>2569</v>
      </c>
      <c r="J22" s="42">
        <v>125</v>
      </c>
      <c r="K22" s="42">
        <v>31247</v>
      </c>
      <c r="L22" s="42">
        <v>77</v>
      </c>
      <c r="M22" s="42">
        <v>6798</v>
      </c>
    </row>
    <row r="23" spans="1:13" ht="18.75" customHeight="1">
      <c r="A23" s="7" t="s">
        <v>74</v>
      </c>
      <c r="B23" s="42">
        <v>10</v>
      </c>
      <c r="C23" s="42">
        <v>2102</v>
      </c>
      <c r="D23" s="42">
        <v>38</v>
      </c>
      <c r="E23" s="42">
        <v>5741</v>
      </c>
      <c r="F23" s="42">
        <v>55</v>
      </c>
      <c r="G23" s="42">
        <v>2011</v>
      </c>
      <c r="H23" s="42">
        <v>52</v>
      </c>
      <c r="I23" s="42">
        <v>1757</v>
      </c>
      <c r="J23" s="42">
        <v>159</v>
      </c>
      <c r="K23" s="42">
        <v>30429</v>
      </c>
      <c r="L23" s="42">
        <v>75</v>
      </c>
      <c r="M23" s="42">
        <v>7450</v>
      </c>
    </row>
    <row r="24" spans="1:13" ht="18.75" customHeight="1">
      <c r="A24" s="7" t="s">
        <v>75</v>
      </c>
      <c r="B24" s="42">
        <v>13</v>
      </c>
      <c r="C24" s="42">
        <v>2788</v>
      </c>
      <c r="D24" s="42">
        <v>38</v>
      </c>
      <c r="E24" s="42">
        <v>7331</v>
      </c>
      <c r="F24" s="42">
        <v>55</v>
      </c>
      <c r="G24" s="42">
        <v>1803</v>
      </c>
      <c r="H24" s="42">
        <v>52</v>
      </c>
      <c r="I24" s="42">
        <v>1717</v>
      </c>
      <c r="J24" s="42">
        <v>158</v>
      </c>
      <c r="K24" s="42">
        <v>31763</v>
      </c>
      <c r="L24" s="42">
        <v>77</v>
      </c>
      <c r="M24" s="42">
        <v>8205</v>
      </c>
    </row>
    <row r="25" spans="1:13" ht="18.75" customHeight="1">
      <c r="A25" s="7" t="s">
        <v>76</v>
      </c>
      <c r="B25" s="42">
        <v>15</v>
      </c>
      <c r="C25" s="42">
        <v>2658</v>
      </c>
      <c r="D25" s="42">
        <v>37</v>
      </c>
      <c r="E25" s="42">
        <v>4997</v>
      </c>
      <c r="F25" s="42">
        <v>56</v>
      </c>
      <c r="G25" s="42">
        <v>1821</v>
      </c>
      <c r="H25" s="42">
        <v>52</v>
      </c>
      <c r="I25" s="42">
        <v>2244</v>
      </c>
      <c r="J25" s="42">
        <v>149</v>
      </c>
      <c r="K25" s="42">
        <v>25134</v>
      </c>
      <c r="L25" s="42">
        <v>70</v>
      </c>
      <c r="M25" s="42">
        <v>5944</v>
      </c>
    </row>
    <row r="26" spans="1:13" ht="18.75" customHeight="1">
      <c r="A26" s="7" t="s">
        <v>77</v>
      </c>
      <c r="B26" s="42">
        <v>10</v>
      </c>
      <c r="C26" s="42">
        <v>1867</v>
      </c>
      <c r="D26" s="42">
        <v>36</v>
      </c>
      <c r="E26" s="42">
        <v>3590</v>
      </c>
      <c r="F26" s="42">
        <v>46</v>
      </c>
      <c r="G26" s="42">
        <v>1336</v>
      </c>
      <c r="H26" s="42">
        <v>44</v>
      </c>
      <c r="I26" s="42">
        <v>895</v>
      </c>
      <c r="J26" s="42">
        <v>136</v>
      </c>
      <c r="K26" s="42">
        <v>19815</v>
      </c>
      <c r="L26" s="42">
        <v>58</v>
      </c>
      <c r="M26" s="42">
        <v>2687</v>
      </c>
    </row>
    <row r="27" spans="1:13" ht="18.75" customHeight="1">
      <c r="A27" s="7" t="s">
        <v>94</v>
      </c>
      <c r="B27" s="42">
        <v>9</v>
      </c>
      <c r="C27" s="42">
        <v>1140</v>
      </c>
      <c r="D27" s="42">
        <v>7</v>
      </c>
      <c r="E27" s="42">
        <v>1943</v>
      </c>
      <c r="F27" s="42">
        <v>55</v>
      </c>
      <c r="G27" s="42">
        <v>1229</v>
      </c>
      <c r="H27" s="42">
        <v>44</v>
      </c>
      <c r="I27" s="42">
        <v>725</v>
      </c>
      <c r="J27" s="42">
        <v>57</v>
      </c>
      <c r="K27" s="42">
        <v>16080</v>
      </c>
      <c r="L27" s="42">
        <v>40</v>
      </c>
      <c r="M27" s="42">
        <v>2047</v>
      </c>
    </row>
    <row r="28" spans="1:13" ht="18.75" customHeight="1">
      <c r="A28" s="7" t="s">
        <v>95</v>
      </c>
      <c r="B28" s="42">
        <v>6</v>
      </c>
      <c r="C28" s="42">
        <v>1164</v>
      </c>
      <c r="D28" s="42">
        <v>34</v>
      </c>
      <c r="E28" s="42">
        <v>4824</v>
      </c>
      <c r="F28" s="42">
        <v>10</v>
      </c>
      <c r="G28" s="42">
        <v>1176</v>
      </c>
      <c r="H28" s="42">
        <v>44</v>
      </c>
      <c r="I28" s="42">
        <v>729</v>
      </c>
      <c r="J28" s="42">
        <v>122</v>
      </c>
      <c r="K28" s="42">
        <v>22228</v>
      </c>
      <c r="L28" s="42">
        <v>25</v>
      </c>
      <c r="M28" s="42">
        <v>2498</v>
      </c>
    </row>
    <row r="29" spans="1:13" ht="18.75" customHeight="1">
      <c r="A29" s="7" t="s">
        <v>96</v>
      </c>
      <c r="B29" s="42">
        <v>13</v>
      </c>
      <c r="C29" s="42">
        <v>1461</v>
      </c>
      <c r="D29" s="42">
        <v>37</v>
      </c>
      <c r="E29" s="42">
        <v>5148</v>
      </c>
      <c r="F29" s="42">
        <v>162</v>
      </c>
      <c r="G29" s="42">
        <v>2613</v>
      </c>
      <c r="H29" s="42">
        <v>43</v>
      </c>
      <c r="I29" s="42">
        <v>1474</v>
      </c>
      <c r="J29" s="42">
        <v>130</v>
      </c>
      <c r="K29" s="42">
        <v>22287</v>
      </c>
      <c r="L29" s="42">
        <v>45</v>
      </c>
      <c r="M29" s="42">
        <v>2832</v>
      </c>
    </row>
    <row r="30" spans="1:13" ht="18.75" hidden="1" customHeight="1">
      <c r="A30" s="5" t="s">
        <v>21</v>
      </c>
      <c r="B30" s="43"/>
      <c r="C30" s="44">
        <f>SUM(C15:C26)</f>
        <v>24279</v>
      </c>
      <c r="D30" s="43"/>
      <c r="E30" s="44">
        <f>SUM(E15:E26)</f>
        <v>74928</v>
      </c>
      <c r="F30" s="43"/>
      <c r="G30" s="44">
        <f>SUM(G15:G26)</f>
        <v>54735</v>
      </c>
      <c r="H30" s="43"/>
      <c r="I30" s="44">
        <f>SUM(I15:I26)</f>
        <v>24372</v>
      </c>
      <c r="J30" s="43"/>
      <c r="K30" s="44">
        <f>SUM(K15:K26)</f>
        <v>318929</v>
      </c>
      <c r="L30" s="43"/>
      <c r="M30" s="44">
        <f>SUM(M15:M26)</f>
        <v>58410</v>
      </c>
    </row>
    <row r="31" spans="1:13" ht="24" customHeight="1">
      <c r="A31" s="2"/>
      <c r="B31" s="3"/>
      <c r="C31" s="3"/>
    </row>
    <row r="32" spans="1:13" ht="24" customHeight="1">
      <c r="B32" s="8"/>
      <c r="C32" s="8"/>
    </row>
  </sheetData>
  <mergeCells count="6">
    <mergeCell ref="J4:K4"/>
    <mergeCell ref="L4:M4"/>
    <mergeCell ref="B4:C4"/>
    <mergeCell ref="D4:E4"/>
    <mergeCell ref="F4:G4"/>
    <mergeCell ref="H4:I4"/>
  </mergeCells>
  <phoneticPr fontId="2"/>
  <pageMargins left="0.59055118110236227" right="0.19685039370078741" top="0.59055118110236227" bottom="0.19685039370078741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別紙No1_1～6</vt:lpstr>
      <vt:lpstr>別紙No2_実績</vt:lpstr>
      <vt:lpstr>'別紙No1_1～6'!Print_Area</vt:lpstr>
      <vt:lpstr>別紙No2_実績!Print_Area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2021-03-10T01:52:27Z</dcterms:created>
  <dcterms:modified xsi:type="dcterms:W3CDTF">2021-03-10T01:52:27Z</dcterms:modified>
</cp:coreProperties>
</file>